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6488" windowHeight="7992"/>
  </bookViews>
  <sheets>
    <sheet name="Ricketts" sheetId="1" r:id="rId1"/>
    <sheet name="McNamara" sheetId="4" r:id="rId2"/>
    <sheet name="Steiner" sheetId="5" r:id="rId3"/>
  </sheets>
  <definedNames>
    <definedName name="_xlnm.Print_Area" localSheetId="1">McNamara!$B$1:$N$42</definedName>
    <definedName name="_xlnm.Print_Area" localSheetId="0">Ricketts!$B$1:$N$43</definedName>
  </definedNames>
  <calcPr calcId="125725"/>
</workbook>
</file>

<file path=xl/calcChain.xml><?xml version="1.0" encoding="utf-8"?>
<calcChain xmlns="http://schemas.openxmlformats.org/spreadsheetml/2006/main">
  <c r="J34" i="1"/>
  <c r="I34"/>
  <c r="J32"/>
  <c r="I32"/>
  <c r="J31"/>
  <c r="I31"/>
  <c r="J23" i="5"/>
  <c r="I23"/>
  <c r="I18"/>
  <c r="J18"/>
  <c r="I19"/>
  <c r="J19"/>
  <c r="I20"/>
  <c r="J20"/>
  <c r="J25"/>
  <c r="I25"/>
  <c r="J24"/>
  <c r="I24"/>
  <c r="J22"/>
  <c r="I22"/>
  <c r="J21"/>
  <c r="I21"/>
  <c r="J17"/>
  <c r="I17"/>
  <c r="J16"/>
  <c r="I16"/>
  <c r="J15"/>
  <c r="I15"/>
  <c r="J14"/>
  <c r="I14"/>
  <c r="J13"/>
  <c r="I13"/>
  <c r="J12"/>
  <c r="I12"/>
  <c r="J11"/>
  <c r="I11"/>
  <c r="H4"/>
  <c r="H5" s="1"/>
  <c r="J29" i="4"/>
  <c r="J28"/>
  <c r="J25"/>
  <c r="J24"/>
  <c r="J23"/>
  <c r="J20"/>
  <c r="J17"/>
  <c r="J16"/>
  <c r="J15"/>
  <c r="J14"/>
  <c r="I29"/>
  <c r="I28"/>
  <c r="I25"/>
  <c r="I24"/>
  <c r="I23"/>
  <c r="I20"/>
  <c r="I17"/>
  <c r="I16"/>
  <c r="I15"/>
  <c r="I14"/>
  <c r="J11"/>
  <c r="I11"/>
  <c r="H4"/>
  <c r="H5" s="1"/>
  <c r="J23" i="1"/>
  <c r="I23"/>
  <c r="J22"/>
  <c r="I22"/>
  <c r="H4"/>
  <c r="H5" s="1"/>
  <c r="G12" s="1"/>
  <c r="I12" s="1"/>
  <c r="G19"/>
  <c r="I19" s="1"/>
  <c r="I14"/>
  <c r="J14"/>
  <c r="I15"/>
  <c r="J15"/>
  <c r="J11"/>
  <c r="I11"/>
  <c r="G27" l="1"/>
  <c r="G13"/>
  <c r="G24"/>
  <c r="G16"/>
  <c r="J16" s="1"/>
  <c r="J19"/>
  <c r="J12"/>
  <c r="J33" l="1"/>
  <c r="I33"/>
  <c r="I27"/>
  <c r="J27"/>
  <c r="I24"/>
  <c r="J24"/>
  <c r="I16"/>
  <c r="J13"/>
  <c r="I13"/>
</calcChain>
</file>

<file path=xl/sharedStrings.xml><?xml version="1.0" encoding="utf-8"?>
<sst xmlns="http://schemas.openxmlformats.org/spreadsheetml/2006/main" count="119" uniqueCount="76">
  <si>
    <t>Edad:</t>
  </si>
  <si>
    <t>MANDIBULA</t>
  </si>
  <si>
    <t>Eje Facial</t>
  </si>
  <si>
    <t>Profundidad Facial</t>
  </si>
  <si>
    <t>Plano Mandibular</t>
  </si>
  <si>
    <t>Cono Facial</t>
  </si>
  <si>
    <t>MAXILAR</t>
  </si>
  <si>
    <t>Arco Mandibular</t>
  </si>
  <si>
    <t>Convexidad Facial</t>
  </si>
  <si>
    <t>DIENTES</t>
  </si>
  <si>
    <t>Posición Incisivo Inferior</t>
  </si>
  <si>
    <t>Inclinación Incisivo Inferior</t>
  </si>
  <si>
    <t>Posición Molar Superior</t>
  </si>
  <si>
    <t>PERFIL</t>
  </si>
  <si>
    <t>Protrusión Labial</t>
  </si>
  <si>
    <t>NC</t>
  </si>
  <si>
    <t>DC</t>
  </si>
  <si>
    <t>C/A</t>
  </si>
  <si>
    <t>Norma Edad</t>
  </si>
  <si>
    <t>Valor Paciente</t>
  </si>
  <si>
    <t>Desviación</t>
  </si>
  <si>
    <t>+</t>
  </si>
  <si>
    <t>-</t>
  </si>
  <si>
    <t>INTERPRETACION</t>
  </si>
  <si>
    <t>Fecha:</t>
  </si>
  <si>
    <t>CEFALOMETRIA RICKETTS</t>
  </si>
  <si>
    <t>RESUMEN DEL CASO:</t>
  </si>
  <si>
    <t>DOLICO</t>
  </si>
  <si>
    <t>MESIO</t>
  </si>
  <si>
    <t>BRANQUI</t>
  </si>
  <si>
    <t>Genero:</t>
  </si>
  <si>
    <t>Hombre</t>
  </si>
  <si>
    <t>Mujer</t>
  </si>
  <si>
    <t>Edad Maxima:</t>
  </si>
  <si>
    <t>Edad Ref</t>
  </si>
  <si>
    <t>Edad + 3</t>
  </si>
  <si>
    <t>CEFALOMETRIA DE McNAMARA</t>
  </si>
  <si>
    <t>Norma Hombre</t>
  </si>
  <si>
    <t>DS Hombre</t>
  </si>
  <si>
    <t>Norma Mujer</t>
  </si>
  <si>
    <t>DS Mujer</t>
  </si>
  <si>
    <t>MAXILAR CONTRA BASE CRÁNEO</t>
  </si>
  <si>
    <t>RELACIÓN MAXILO-MANDIBULAR</t>
  </si>
  <si>
    <t>Co-Gn</t>
  </si>
  <si>
    <t>Co-A</t>
  </si>
  <si>
    <t>Co-A/Co-Gn</t>
  </si>
  <si>
    <t>Ena-Me</t>
  </si>
  <si>
    <t>MANDIBULA CONTRA BASE DEL CRÁNEO</t>
  </si>
  <si>
    <t>Nap-Pg</t>
  </si>
  <si>
    <t>DENTICIÓN</t>
  </si>
  <si>
    <t>Inc. Sup-vertical punto A</t>
  </si>
  <si>
    <t>Inc. Sup-labio superior</t>
  </si>
  <si>
    <t>Inc. Inf.plano A-Po</t>
  </si>
  <si>
    <t>VIAS AÉREAS</t>
  </si>
  <si>
    <t>CEFALOMETRIA DE STEINER</t>
  </si>
  <si>
    <t>SNA</t>
  </si>
  <si>
    <t>SNB</t>
  </si>
  <si>
    <t>ANB</t>
  </si>
  <si>
    <t>SL</t>
  </si>
  <si>
    <t>SE</t>
  </si>
  <si>
    <t>SN-Plano oclusal</t>
  </si>
  <si>
    <t>Eje XY</t>
  </si>
  <si>
    <t>Inc. Sup-Na Seg.</t>
  </si>
  <si>
    <t>Interincisal</t>
  </si>
  <si>
    <t>Linea S</t>
  </si>
  <si>
    <t>Altura Facial Inferior</t>
  </si>
  <si>
    <t>SND</t>
  </si>
  <si>
    <t>GN-GO-SN</t>
  </si>
  <si>
    <t>Inc. Inf-NB Seg.</t>
  </si>
  <si>
    <t xml:space="preserve">Inc. Inf.NB </t>
  </si>
  <si>
    <t>Inc. Sup.NA</t>
  </si>
  <si>
    <t>Profundidad Maxilar</t>
  </si>
  <si>
    <t>Na p-A</t>
  </si>
  <si>
    <t>poner aquí edad</t>
  </si>
  <si>
    <t xml:space="preserve">Apellidos: </t>
  </si>
  <si>
    <t xml:space="preserve">Nombres: 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</si>
</sst>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#\°"/>
    <numFmt numFmtId="166" formatCode="\±\ #,###\°"/>
    <numFmt numFmtId="167" formatCode="\±\ #,###.0\°"/>
    <numFmt numFmtId="168" formatCode="_(* #,##0.0_);_(* \(#,##0.0\);_(* &quot;-&quot;??_);_(@_)"/>
    <numFmt numFmtId="169" formatCode="_(* #,##0_);_(* \(#,##0\);_(* &quot;-&quot;??_);_(@_)"/>
    <numFmt numFmtId="170" formatCode="#,##0.0"/>
    <numFmt numFmtId="171" formatCode="\±\ #,###"/>
    <numFmt numFmtId="172" formatCode="\±\ #,###.0"/>
    <numFmt numFmtId="173" formatCode="0.0"/>
    <numFmt numFmtId="174" formatCode="\+#,##0.0_);\-#,##0.0"/>
    <numFmt numFmtId="175" formatCode="#.0\°"/>
    <numFmt numFmtId="176" formatCode="#.0"/>
    <numFmt numFmtId="177" formatCode="#"/>
    <numFmt numFmtId="178" formatCode="#,##0&quot;mm&quot;"/>
    <numFmt numFmtId="179" formatCode="#,##0.0&quot;mm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2" borderId="4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8" xfId="0" applyNumberFormat="1" applyBorder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72" fontId="0" fillId="0" borderId="8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70" fontId="0" fillId="0" borderId="21" xfId="1" applyNumberFormat="1" applyFont="1" applyBorder="1" applyAlignment="1">
      <alignment horizontal="right"/>
    </xf>
    <xf numFmtId="173" fontId="0" fillId="0" borderId="5" xfId="0" applyNumberFormat="1" applyBorder="1"/>
    <xf numFmtId="173" fontId="0" fillId="0" borderId="26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73" fontId="0" fillId="0" borderId="4" xfId="0" applyNumberFormat="1" applyBorder="1"/>
    <xf numFmtId="173" fontId="0" fillId="0" borderId="10" xfId="0" applyNumberFormat="1" applyBorder="1"/>
    <xf numFmtId="173" fontId="0" fillId="0" borderId="7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/>
    <xf numFmtId="174" fontId="0" fillId="0" borderId="5" xfId="0" applyNumberFormat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74" fontId="0" fillId="0" borderId="8" xfId="0" applyNumberFormat="1" applyBorder="1" applyAlignment="1">
      <alignment horizontal="center"/>
    </xf>
    <xf numFmtId="175" fontId="2" fillId="0" borderId="1" xfId="0" applyNumberFormat="1" applyFont="1" applyBorder="1"/>
    <xf numFmtId="171" fontId="0" fillId="0" borderId="19" xfId="0" applyNumberFormat="1" applyBorder="1" applyAlignment="1">
      <alignment horizontal="center"/>
    </xf>
    <xf numFmtId="168" fontId="0" fillId="0" borderId="18" xfId="1" applyNumberFormat="1" applyFont="1" applyBorder="1" applyAlignment="1">
      <alignment horizontal="right"/>
    </xf>
    <xf numFmtId="174" fontId="0" fillId="0" borderId="19" xfId="0" applyNumberFormat="1" applyBorder="1" applyAlignment="1">
      <alignment horizontal="center"/>
    </xf>
    <xf numFmtId="173" fontId="0" fillId="0" borderId="19" xfId="0" applyNumberFormat="1" applyBorder="1"/>
    <xf numFmtId="173" fontId="0" fillId="0" borderId="20" xfId="0" applyNumberFormat="1" applyBorder="1"/>
    <xf numFmtId="165" fontId="2" fillId="0" borderId="0" xfId="0" applyNumberFormat="1" applyFont="1"/>
    <xf numFmtId="175" fontId="0" fillId="0" borderId="5" xfId="0" applyNumberFormat="1" applyFont="1" applyBorder="1"/>
    <xf numFmtId="175" fontId="0" fillId="0" borderId="1" xfId="0" applyNumberFormat="1" applyFont="1" applyBorder="1"/>
    <xf numFmtId="175" fontId="2" fillId="0" borderId="8" xfId="0" applyNumberFormat="1" applyFont="1" applyBorder="1"/>
    <xf numFmtId="176" fontId="2" fillId="0" borderId="19" xfId="0" applyNumberFormat="1" applyFont="1" applyBorder="1"/>
    <xf numFmtId="177" fontId="2" fillId="0" borderId="8" xfId="0" applyNumberFormat="1" applyFont="1" applyBorder="1"/>
    <xf numFmtId="173" fontId="0" fillId="0" borderId="8" xfId="0" applyNumberFormat="1" applyBorder="1"/>
    <xf numFmtId="173" fontId="0" fillId="0" borderId="28" xfId="0" applyNumberFormat="1" applyBorder="1"/>
    <xf numFmtId="165" fontId="3" fillId="0" borderId="0" xfId="0" applyNumberFormat="1" applyFont="1"/>
    <xf numFmtId="1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76" fontId="0" fillId="0" borderId="5" xfId="0" applyNumberFormat="1" applyBorder="1"/>
    <xf numFmtId="172" fontId="0" fillId="0" borderId="5" xfId="0" applyNumberFormat="1" applyBorder="1" applyAlignment="1">
      <alignment horizontal="center"/>
    </xf>
    <xf numFmtId="168" fontId="0" fillId="0" borderId="4" xfId="1" applyNumberFormat="1" applyFont="1" applyBorder="1" applyAlignment="1">
      <alignment horizontal="right"/>
    </xf>
    <xf numFmtId="170" fontId="0" fillId="0" borderId="5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9" fontId="0" fillId="0" borderId="7" xfId="1" applyNumberFormat="1" applyFont="1" applyBorder="1" applyAlignment="1">
      <alignment horizontal="center"/>
    </xf>
    <xf numFmtId="170" fontId="0" fillId="0" borderId="8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72" fontId="0" fillId="0" borderId="19" xfId="0" applyNumberFormat="1" applyBorder="1" applyAlignment="1">
      <alignment horizontal="center"/>
    </xf>
    <xf numFmtId="173" fontId="0" fillId="0" borderId="36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173" fontId="0" fillId="0" borderId="27" xfId="0" applyNumberFormat="1" applyBorder="1"/>
    <xf numFmtId="165" fontId="0" fillId="0" borderId="27" xfId="0" applyNumberFormat="1" applyBorder="1"/>
    <xf numFmtId="169" fontId="0" fillId="0" borderId="0" xfId="1" applyNumberFormat="1" applyFont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78" fontId="0" fillId="0" borderId="0" xfId="0" applyNumberFormat="1" applyAlignment="1">
      <alignment horizontal="right"/>
    </xf>
    <xf numFmtId="178" fontId="0" fillId="0" borderId="13" xfId="1" applyNumberFormat="1" applyFont="1" applyBorder="1" applyAlignment="1">
      <alignment horizontal="right"/>
    </xf>
    <xf numFmtId="178" fontId="0" fillId="0" borderId="14" xfId="1" applyNumberFormat="1" applyFont="1" applyBorder="1" applyAlignment="1">
      <alignment horizontal="center"/>
    </xf>
    <xf numFmtId="178" fontId="0" fillId="0" borderId="21" xfId="1" applyNumberFormat="1" applyFont="1" applyBorder="1" applyAlignment="1">
      <alignment horizontal="right"/>
    </xf>
    <xf numFmtId="178" fontId="0" fillId="0" borderId="0" xfId="0" applyNumberFormat="1"/>
    <xf numFmtId="178" fontId="2" fillId="0" borderId="0" xfId="0" applyNumberFormat="1" applyFont="1"/>
    <xf numFmtId="178" fontId="0" fillId="0" borderId="0" xfId="0" applyNumberFormat="1" applyAlignment="1">
      <alignment horizontal="center"/>
    </xf>
    <xf numFmtId="178" fontId="3" fillId="0" borderId="0" xfId="0" applyNumberFormat="1" applyFont="1"/>
    <xf numFmtId="178" fontId="3" fillId="0" borderId="0" xfId="0" applyNumberFormat="1" applyFont="1" applyAlignment="1">
      <alignment horizontal="center"/>
    </xf>
    <xf numFmtId="178" fontId="2" fillId="0" borderId="42" xfId="0" applyNumberFormat="1" applyFont="1" applyBorder="1" applyAlignment="1">
      <alignment horizontal="center" vertical="center" wrapText="1"/>
    </xf>
    <xf numFmtId="178" fontId="2" fillId="0" borderId="43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/>
    </xf>
    <xf numFmtId="178" fontId="0" fillId="0" borderId="1" xfId="1" applyNumberFormat="1" applyFon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178" fontId="0" fillId="0" borderId="8" xfId="0" applyNumberFormat="1" applyBorder="1"/>
    <xf numFmtId="178" fontId="0" fillId="0" borderId="19" xfId="0" applyNumberFormat="1" applyBorder="1" applyAlignment="1">
      <alignment horizontal="center"/>
    </xf>
    <xf numFmtId="178" fontId="0" fillId="0" borderId="0" xfId="0" applyNumberFormat="1" applyFill="1" applyBorder="1"/>
    <xf numFmtId="178" fontId="2" fillId="0" borderId="0" xfId="0" applyNumberFormat="1" applyFont="1" applyFill="1" applyBorder="1"/>
    <xf numFmtId="178" fontId="2" fillId="0" borderId="0" xfId="0" applyNumberFormat="1" applyFont="1" applyFill="1" applyBorder="1" applyAlignment="1">
      <alignment horizontal="center"/>
    </xf>
    <xf numFmtId="179" fontId="0" fillId="0" borderId="12" xfId="1" applyNumberFormat="1" applyFont="1" applyBorder="1" applyAlignment="1">
      <alignment horizontal="right"/>
    </xf>
    <xf numFmtId="179" fontId="0" fillId="0" borderId="5" xfId="0" applyNumberFormat="1" applyBorder="1" applyAlignment="1">
      <alignment horizontal="center"/>
    </xf>
    <xf numFmtId="179" fontId="0" fillId="0" borderId="5" xfId="0" applyNumberFormat="1" applyBorder="1"/>
    <xf numFmtId="179" fontId="0" fillId="0" borderId="1" xfId="0" applyNumberFormat="1" applyBorder="1" applyAlignment="1">
      <alignment horizontal="center"/>
    </xf>
    <xf numFmtId="179" fontId="0" fillId="0" borderId="1" xfId="0" applyNumberFormat="1" applyBorder="1"/>
    <xf numFmtId="179" fontId="0" fillId="0" borderId="13" xfId="0" applyNumberFormat="1" applyBorder="1" applyAlignment="1">
      <alignment horizontal="right"/>
    </xf>
    <xf numFmtId="179" fontId="0" fillId="0" borderId="5" xfId="0" applyNumberFormat="1" applyFont="1" applyBorder="1"/>
    <xf numFmtId="178" fontId="0" fillId="0" borderId="8" xfId="0" applyNumberFormat="1" applyFont="1" applyBorder="1"/>
    <xf numFmtId="179" fontId="0" fillId="0" borderId="19" xfId="0" applyNumberFormat="1" applyBorder="1"/>
    <xf numFmtId="179" fontId="0" fillId="0" borderId="19" xfId="0" applyNumberFormat="1" applyFont="1" applyBorder="1"/>
    <xf numFmtId="179" fontId="0" fillId="0" borderId="12" xfId="0" applyNumberFormat="1" applyBorder="1" applyAlignment="1">
      <alignment horizontal="right"/>
    </xf>
    <xf numFmtId="179" fontId="0" fillId="0" borderId="14" xfId="0" applyNumberFormat="1" applyBorder="1" applyAlignment="1">
      <alignment horizontal="right"/>
    </xf>
    <xf numFmtId="179" fontId="0" fillId="0" borderId="8" xfId="0" applyNumberFormat="1" applyBorder="1" applyAlignment="1">
      <alignment horizontal="center"/>
    </xf>
    <xf numFmtId="179" fontId="0" fillId="0" borderId="8" xfId="0" applyNumberFormat="1" applyBorder="1"/>
    <xf numFmtId="178" fontId="0" fillId="0" borderId="18" xfId="0" applyNumberFormat="1" applyBorder="1"/>
    <xf numFmtId="178" fontId="0" fillId="0" borderId="20" xfId="0" applyNumberFormat="1" applyBorder="1"/>
    <xf numFmtId="179" fontId="0" fillId="0" borderId="26" xfId="1" applyNumberFormat="1" applyFont="1" applyBorder="1" applyAlignment="1">
      <alignment horizontal="center"/>
    </xf>
    <xf numFmtId="179" fontId="0" fillId="0" borderId="27" xfId="1" applyNumberFormat="1" applyFont="1" applyBorder="1" applyAlignment="1">
      <alignment horizontal="center"/>
    </xf>
    <xf numFmtId="178" fontId="0" fillId="0" borderId="7" xfId="0" applyNumberFormat="1" applyBorder="1"/>
    <xf numFmtId="178" fontId="0" fillId="0" borderId="9" xfId="0" applyNumberFormat="1" applyBorder="1"/>
    <xf numFmtId="178" fontId="0" fillId="0" borderId="18" xfId="0" applyNumberFormat="1" applyBorder="1" applyAlignment="1">
      <alignment horizontal="right"/>
    </xf>
    <xf numFmtId="178" fontId="0" fillId="0" borderId="19" xfId="0" applyNumberFormat="1" applyFont="1" applyBorder="1"/>
    <xf numFmtId="178" fontId="0" fillId="0" borderId="36" xfId="0" applyNumberFormat="1" applyBorder="1" applyAlignment="1">
      <alignment horizontal="center"/>
    </xf>
    <xf numFmtId="179" fontId="0" fillId="0" borderId="26" xfId="0" applyNumberFormat="1" applyBorder="1" applyAlignment="1">
      <alignment horizontal="center"/>
    </xf>
    <xf numFmtId="179" fontId="0" fillId="0" borderId="27" xfId="0" applyNumberFormat="1" applyBorder="1" applyAlignment="1">
      <alignment horizontal="center"/>
    </xf>
    <xf numFmtId="179" fontId="0" fillId="0" borderId="28" xfId="0" applyNumberFormat="1" applyBorder="1" applyAlignment="1">
      <alignment horizontal="center"/>
    </xf>
    <xf numFmtId="179" fontId="0" fillId="0" borderId="4" xfId="0" applyNumberFormat="1" applyBorder="1"/>
    <xf numFmtId="179" fontId="0" fillId="0" borderId="6" xfId="0" applyNumberFormat="1" applyBorder="1"/>
    <xf numFmtId="179" fontId="0" fillId="0" borderId="10" xfId="0" applyNumberFormat="1" applyBorder="1"/>
    <xf numFmtId="179" fontId="0" fillId="0" borderId="11" xfId="0" applyNumberFormat="1" applyBorder="1"/>
    <xf numFmtId="179" fontId="0" fillId="0" borderId="18" xfId="0" applyNumberFormat="1" applyBorder="1"/>
    <xf numFmtId="179" fontId="0" fillId="0" borderId="20" xfId="0" applyNumberFormat="1" applyBorder="1"/>
    <xf numFmtId="179" fontId="0" fillId="0" borderId="7" xfId="0" applyNumberFormat="1" applyBorder="1"/>
    <xf numFmtId="179" fontId="0" fillId="0" borderId="9" xfId="0" applyNumberFormat="1" applyBorder="1"/>
    <xf numFmtId="179" fontId="0" fillId="0" borderId="28" xfId="1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19" xfId="0" applyNumberForma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78" fontId="0" fillId="0" borderId="1" xfId="0" applyNumberFormat="1" applyFont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2" xfId="0" applyFont="1" applyFill="1" applyBorder="1"/>
    <xf numFmtId="0" fontId="0" fillId="0" borderId="0" xfId="0" applyFill="1"/>
    <xf numFmtId="0" fontId="2" fillId="0" borderId="0" xfId="0" applyFont="1" applyFill="1"/>
    <xf numFmtId="0" fontId="2" fillId="3" borderId="4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0" borderId="0" xfId="0" applyFont="1"/>
    <xf numFmtId="177" fontId="0" fillId="0" borderId="0" xfId="1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78" fontId="0" fillId="0" borderId="0" xfId="0" applyNumberFormat="1" applyAlignment="1">
      <alignment horizontal="right"/>
    </xf>
    <xf numFmtId="0" fontId="2" fillId="2" borderId="15" xfId="0" applyFont="1" applyFill="1" applyBorder="1"/>
    <xf numFmtId="2" fontId="0" fillId="0" borderId="12" xfId="0" applyNumberForma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/>
    <xf numFmtId="2" fontId="0" fillId="0" borderId="26" xfId="0" applyNumberFormat="1" applyBorder="1"/>
    <xf numFmtId="0" fontId="2" fillId="2" borderId="54" xfId="0" applyFont="1" applyFill="1" applyBorder="1"/>
    <xf numFmtId="165" fontId="0" fillId="0" borderId="55" xfId="0" applyNumberFormat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/>
    <xf numFmtId="166" fontId="0" fillId="0" borderId="3" xfId="0" applyNumberFormat="1" applyBorder="1" applyAlignment="1">
      <alignment horizontal="center"/>
    </xf>
    <xf numFmtId="165" fontId="0" fillId="0" borderId="57" xfId="0" applyNumberFormat="1" applyBorder="1"/>
    <xf numFmtId="0" fontId="2" fillId="2" borderId="16" xfId="0" applyFont="1" applyFill="1" applyBorder="1"/>
    <xf numFmtId="173" fontId="0" fillId="0" borderId="13" xfId="0" applyNumberFormat="1" applyBorder="1" applyAlignment="1">
      <alignment horizontal="right"/>
    </xf>
    <xf numFmtId="172" fontId="0" fillId="0" borderId="1" xfId="0" applyNumberFormat="1" applyBorder="1" applyAlignment="1">
      <alignment horizontal="center"/>
    </xf>
    <xf numFmtId="173" fontId="0" fillId="0" borderId="1" xfId="0" applyNumberFormat="1" applyBorder="1"/>
    <xf numFmtId="0" fontId="2" fillId="2" borderId="17" xfId="0" applyFont="1" applyFill="1" applyBorder="1"/>
    <xf numFmtId="165" fontId="0" fillId="0" borderId="28" xfId="0" applyNumberFormat="1" applyBorder="1"/>
    <xf numFmtId="170" fontId="0" fillId="0" borderId="0" xfId="1" applyNumberFormat="1" applyFont="1" applyBorder="1" applyAlignment="1">
      <alignment horizontal="right"/>
    </xf>
    <xf numFmtId="172" fontId="0" fillId="0" borderId="0" xfId="0" applyNumberFormat="1" applyBorder="1" applyAlignment="1">
      <alignment horizontal="center"/>
    </xf>
    <xf numFmtId="173" fontId="0" fillId="0" borderId="0" xfId="0" applyNumberFormat="1" applyBorder="1"/>
    <xf numFmtId="176" fontId="2" fillId="0" borderId="0" xfId="0" applyNumberFormat="1" applyFont="1" applyBorder="1"/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165" fontId="0" fillId="4" borderId="0" xfId="0" applyNumberFormat="1" applyFill="1" applyBorder="1" applyAlignment="1">
      <alignment horizontal="right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/>
    <xf numFmtId="165" fontId="0" fillId="4" borderId="34" xfId="0" applyNumberFormat="1" applyFill="1" applyBorder="1"/>
    <xf numFmtId="0" fontId="0" fillId="4" borderId="0" xfId="0" applyFill="1" applyBorder="1"/>
    <xf numFmtId="0" fontId="0" fillId="4" borderId="0" xfId="0" applyFill="1"/>
    <xf numFmtId="0" fontId="0" fillId="4" borderId="34" xfId="0" applyFill="1" applyBorder="1"/>
    <xf numFmtId="0" fontId="2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73" fontId="5" fillId="0" borderId="1" xfId="0" applyNumberFormat="1" applyFont="1" applyBorder="1" applyAlignment="1">
      <alignment horizontal="center"/>
    </xf>
    <xf numFmtId="170" fontId="5" fillId="0" borderId="36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75" fontId="0" fillId="0" borderId="13" xfId="0" applyNumberFormat="1" applyBorder="1" applyAlignment="1">
      <alignment horizontal="right"/>
    </xf>
    <xf numFmtId="175" fontId="0" fillId="0" borderId="1" xfId="0" applyNumberFormat="1" applyBorder="1" applyAlignment="1">
      <alignment horizontal="center"/>
    </xf>
    <xf numFmtId="175" fontId="0" fillId="0" borderId="1" xfId="0" applyNumberFormat="1" applyBorder="1"/>
    <xf numFmtId="175" fontId="0" fillId="0" borderId="27" xfId="1" applyNumberFormat="1" applyFont="1" applyBorder="1" applyAlignment="1">
      <alignment horizontal="center"/>
    </xf>
    <xf numFmtId="175" fontId="0" fillId="0" borderId="10" xfId="0" applyNumberFormat="1" applyBorder="1"/>
    <xf numFmtId="175" fontId="0" fillId="0" borderId="11" xfId="0" applyNumberFormat="1" applyBorder="1"/>
    <xf numFmtId="0" fontId="2" fillId="2" borderId="2" xfId="0" applyFont="1" applyFill="1" applyBorder="1"/>
    <xf numFmtId="165" fontId="0" fillId="0" borderId="21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75" fontId="0" fillId="0" borderId="27" xfId="0" applyNumberForma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0" fontId="2" fillId="0" borderId="0" xfId="0" applyFont="1"/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 wrapText="1"/>
    </xf>
    <xf numFmtId="166" fontId="2" fillId="0" borderId="23" xfId="0" applyNumberFormat="1" applyFont="1" applyBorder="1" applyAlignment="1">
      <alignment horizontal="center" vertical="center" wrapText="1"/>
    </xf>
    <xf numFmtId="0" fontId="0" fillId="0" borderId="56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178" fontId="0" fillId="0" borderId="0" xfId="0" applyNumberFormat="1" applyAlignment="1">
      <alignment horizontal="right"/>
    </xf>
    <xf numFmtId="0" fontId="0" fillId="0" borderId="21" xfId="0" applyBorder="1"/>
    <xf numFmtId="0" fontId="0" fillId="0" borderId="19" xfId="0" applyBorder="1"/>
    <xf numFmtId="0" fontId="0" fillId="0" borderId="20" xfId="0" applyBorder="1"/>
    <xf numFmtId="178" fontId="2" fillId="0" borderId="24" xfId="0" applyNumberFormat="1" applyFont="1" applyBorder="1" applyAlignment="1">
      <alignment horizontal="center" vertical="center" wrapText="1"/>
    </xf>
    <xf numFmtId="178" fontId="2" fillId="0" borderId="25" xfId="0" applyNumberFormat="1" applyFont="1" applyBorder="1" applyAlignment="1">
      <alignment horizontal="center" vertical="center" wrapText="1"/>
    </xf>
    <xf numFmtId="178" fontId="2" fillId="0" borderId="22" xfId="0" applyNumberFormat="1" applyFont="1" applyBorder="1" applyAlignment="1">
      <alignment horizontal="center" vertical="center" wrapText="1"/>
    </xf>
    <xf numFmtId="178" fontId="2" fillId="0" borderId="23" xfId="0" applyNumberFormat="1" applyFont="1" applyBorder="1" applyAlignment="1">
      <alignment horizontal="center" vertical="center" wrapText="1"/>
    </xf>
    <xf numFmtId="178" fontId="2" fillId="0" borderId="26" xfId="0" applyNumberFormat="1" applyFont="1" applyBorder="1" applyAlignment="1">
      <alignment horizontal="center" vertical="center" wrapText="1"/>
    </xf>
    <xf numFmtId="178" fontId="2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178" fontId="2" fillId="0" borderId="52" xfId="0" applyNumberFormat="1" applyFont="1" applyBorder="1" applyAlignment="1">
      <alignment horizontal="center" vertical="center" wrapText="1"/>
    </xf>
    <xf numFmtId="178" fontId="2" fillId="0" borderId="51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/>
    <xf numFmtId="0" fontId="0" fillId="0" borderId="44" xfId="0" applyBorder="1"/>
    <xf numFmtId="0" fontId="0" fillId="0" borderId="50" xfId="0" applyBorder="1"/>
    <xf numFmtId="0" fontId="0" fillId="0" borderId="28" xfId="0" applyBorder="1"/>
    <xf numFmtId="0" fontId="0" fillId="0" borderId="48" xfId="0" applyBorder="1"/>
    <xf numFmtId="0" fontId="0" fillId="0" borderId="49" xfId="0" applyBorder="1"/>
  </cellXfs>
  <cellStyles count="2">
    <cellStyle name="Comma" xfId="1" builtinId="3"/>
    <cellStyle name="Normal" xfId="0" builtinId="0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2"/>
  <sheetViews>
    <sheetView showGridLines="0" tabSelected="1" topLeftCell="A23" zoomScaleNormal="100" workbookViewId="0">
      <selection activeCell="H34" sqref="H34"/>
    </sheetView>
  </sheetViews>
  <sheetFormatPr defaultColWidth="11.5546875" defaultRowHeight="14.4"/>
  <cols>
    <col min="1" max="1" width="2" customWidth="1"/>
    <col min="2" max="2" width="3" style="2" bestFit="1" customWidth="1"/>
    <col min="3" max="3" width="25.109375" bestFit="1" customWidth="1"/>
    <col min="4" max="4" width="8" style="16" customWidth="1"/>
    <col min="5" max="5" width="9.44140625" style="10" bestFit="1" customWidth="1"/>
    <col min="6" max="6" width="7" bestFit="1" customWidth="1"/>
    <col min="7" max="7" width="11.6640625" style="7" bestFit="1" customWidth="1"/>
    <col min="8" max="8" width="13.88671875" style="14" bestFit="1" customWidth="1"/>
    <col min="9" max="9" width="4.44140625" customWidth="1"/>
    <col min="10" max="10" width="6.6640625" customWidth="1"/>
    <col min="11" max="11" width="7.6640625" bestFit="1" customWidth="1"/>
    <col min="12" max="12" width="6.88671875" bestFit="1" customWidth="1"/>
    <col min="13" max="13" width="9.44140625" bestFit="1" customWidth="1"/>
    <col min="14" max="14" width="33.88671875" customWidth="1"/>
  </cols>
  <sheetData>
    <row r="2" spans="2:14">
      <c r="C2" s="218" t="s">
        <v>74</v>
      </c>
      <c r="D2" s="218"/>
      <c r="E2" s="218"/>
      <c r="G2" s="47" t="s">
        <v>30</v>
      </c>
      <c r="H2" s="59"/>
      <c r="J2" s="219"/>
      <c r="K2" s="219"/>
      <c r="M2" s="58" t="s">
        <v>31</v>
      </c>
      <c r="N2" s="58">
        <v>16</v>
      </c>
    </row>
    <row r="3" spans="2:14">
      <c r="C3" s="218" t="s">
        <v>75</v>
      </c>
      <c r="D3" s="218"/>
      <c r="E3" s="218"/>
      <c r="G3" s="1" t="s">
        <v>0</v>
      </c>
      <c r="H3" s="75" t="s">
        <v>73</v>
      </c>
      <c r="J3" s="219"/>
      <c r="K3" s="219"/>
      <c r="M3" s="58" t="s">
        <v>32</v>
      </c>
      <c r="N3" s="58">
        <v>14</v>
      </c>
    </row>
    <row r="4" spans="2:14">
      <c r="G4" s="55" t="s">
        <v>33</v>
      </c>
      <c r="H4" s="56" t="e">
        <f>VLOOKUP(H2,M2:N3,2,0)</f>
        <v>#N/A</v>
      </c>
      <c r="J4" s="219" t="s">
        <v>24</v>
      </c>
      <c r="K4" s="219"/>
    </row>
    <row r="5" spans="2:14">
      <c r="G5" s="55" t="s">
        <v>34</v>
      </c>
      <c r="H5" s="57" t="e">
        <f>MIN(H3:H4)</f>
        <v>#N/A</v>
      </c>
    </row>
    <row r="7" spans="2:14" ht="25.8">
      <c r="C7" s="244" t="s">
        <v>25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2:14" ht="15" thickBot="1"/>
    <row r="9" spans="2:14" s="1" customFormat="1" ht="15" customHeight="1">
      <c r="B9" s="2"/>
      <c r="D9" s="234" t="s">
        <v>15</v>
      </c>
      <c r="E9" s="236" t="s">
        <v>16</v>
      </c>
      <c r="F9" s="248" t="s">
        <v>17</v>
      </c>
      <c r="G9" s="250" t="s">
        <v>18</v>
      </c>
      <c r="H9" s="250" t="s">
        <v>19</v>
      </c>
      <c r="I9" s="232" t="s">
        <v>20</v>
      </c>
      <c r="J9" s="233"/>
      <c r="K9" s="220" t="s">
        <v>23</v>
      </c>
      <c r="L9" s="221"/>
      <c r="M9" s="221"/>
      <c r="N9" s="222"/>
    </row>
    <row r="10" spans="2:14" s="1" customFormat="1" ht="15" thickBot="1">
      <c r="B10" s="2"/>
      <c r="C10" s="1" t="s">
        <v>1</v>
      </c>
      <c r="D10" s="235"/>
      <c r="E10" s="237"/>
      <c r="F10" s="249"/>
      <c r="G10" s="251"/>
      <c r="H10" s="251"/>
      <c r="I10" s="28" t="s">
        <v>21</v>
      </c>
      <c r="J10" s="29" t="s">
        <v>22</v>
      </c>
      <c r="K10" s="223"/>
      <c r="L10" s="224"/>
      <c r="M10" s="224"/>
      <c r="N10" s="225"/>
    </row>
    <row r="11" spans="2:14">
      <c r="B11" s="2">
        <v>1</v>
      </c>
      <c r="C11" s="137" t="s">
        <v>2</v>
      </c>
      <c r="D11" s="17">
        <v>90</v>
      </c>
      <c r="E11" s="13">
        <v>3.5</v>
      </c>
      <c r="F11" s="38" t="s">
        <v>22</v>
      </c>
      <c r="G11" s="48">
        <v>90</v>
      </c>
      <c r="H11" s="30"/>
      <c r="I11" s="33">
        <f>G11+E11</f>
        <v>93.5</v>
      </c>
      <c r="J11" s="22">
        <f>G11-E11</f>
        <v>86.5</v>
      </c>
      <c r="K11" s="229"/>
      <c r="L11" s="230"/>
      <c r="M11" s="230"/>
      <c r="N11" s="231"/>
    </row>
    <row r="12" spans="2:14">
      <c r="B12" s="2">
        <v>2</v>
      </c>
      <c r="C12" s="138" t="s">
        <v>3</v>
      </c>
      <c r="D12" s="18">
        <v>87</v>
      </c>
      <c r="E12" s="11">
        <v>3</v>
      </c>
      <c r="F12" s="39">
        <v>0.3</v>
      </c>
      <c r="G12" s="41" t="e">
        <f>(($H$5-9)*F12)+D12</f>
        <v>#N/A</v>
      </c>
      <c r="H12" s="201"/>
      <c r="I12" s="34" t="e">
        <f t="shared" ref="I12:I16" si="0">G12+E12</f>
        <v>#N/A</v>
      </c>
      <c r="J12" s="73" t="e">
        <f t="shared" ref="J12:J16" si="1">G12-E12</f>
        <v>#N/A</v>
      </c>
      <c r="K12" s="212"/>
      <c r="L12" s="213"/>
      <c r="M12" s="213"/>
      <c r="N12" s="214"/>
    </row>
    <row r="13" spans="2:14">
      <c r="B13" s="2">
        <v>3</v>
      </c>
      <c r="C13" s="138" t="s">
        <v>4</v>
      </c>
      <c r="D13" s="18">
        <v>26</v>
      </c>
      <c r="E13" s="27">
        <v>4.5</v>
      </c>
      <c r="F13" s="39">
        <v>-0.3</v>
      </c>
      <c r="G13" s="41" t="e">
        <f>D13-(($H$5-9)*F13)</f>
        <v>#N/A</v>
      </c>
      <c r="H13" s="31"/>
      <c r="I13" s="34" t="e">
        <f t="shared" si="0"/>
        <v>#N/A</v>
      </c>
      <c r="J13" s="73" t="e">
        <f t="shared" si="1"/>
        <v>#N/A</v>
      </c>
      <c r="K13" s="212"/>
      <c r="L13" s="213"/>
      <c r="M13" s="213"/>
      <c r="N13" s="214"/>
    </row>
    <row r="14" spans="2:14">
      <c r="B14" s="2">
        <v>4</v>
      </c>
      <c r="C14" s="138" t="s">
        <v>5</v>
      </c>
      <c r="D14" s="18">
        <v>68</v>
      </c>
      <c r="E14" s="27">
        <v>3.5</v>
      </c>
      <c r="F14" s="39" t="s">
        <v>22</v>
      </c>
      <c r="G14" s="49">
        <v>68</v>
      </c>
      <c r="H14" s="31"/>
      <c r="I14" s="34">
        <f t="shared" si="0"/>
        <v>71.5</v>
      </c>
      <c r="J14" s="73">
        <f t="shared" si="1"/>
        <v>64.5</v>
      </c>
      <c r="K14" s="212"/>
      <c r="L14" s="213"/>
      <c r="M14" s="213"/>
      <c r="N14" s="214"/>
    </row>
    <row r="15" spans="2:14">
      <c r="B15" s="2">
        <v>5</v>
      </c>
      <c r="C15" s="138" t="s">
        <v>65</v>
      </c>
      <c r="D15" s="18">
        <v>47</v>
      </c>
      <c r="E15" s="11">
        <v>4</v>
      </c>
      <c r="F15" s="39" t="s">
        <v>22</v>
      </c>
      <c r="G15" s="49">
        <v>47</v>
      </c>
      <c r="H15" s="31"/>
      <c r="I15" s="34">
        <f t="shared" si="0"/>
        <v>51</v>
      </c>
      <c r="J15" s="73">
        <f t="shared" si="1"/>
        <v>43</v>
      </c>
      <c r="K15" s="212"/>
      <c r="L15" s="213"/>
      <c r="M15" s="213"/>
      <c r="N15" s="214"/>
    </row>
    <row r="16" spans="2:14" ht="15" thickBot="1">
      <c r="B16" s="2">
        <v>6</v>
      </c>
      <c r="C16" s="139" t="s">
        <v>7</v>
      </c>
      <c r="D16" s="19">
        <v>26</v>
      </c>
      <c r="E16" s="12">
        <v>4</v>
      </c>
      <c r="F16" s="40">
        <v>0.5</v>
      </c>
      <c r="G16" s="50" t="e">
        <f>(($H$5-9)*F16)+D16</f>
        <v>#N/A</v>
      </c>
      <c r="H16" s="32"/>
      <c r="I16" s="35" t="e">
        <f t="shared" si="0"/>
        <v>#N/A</v>
      </c>
      <c r="J16" s="54" t="e">
        <f t="shared" si="1"/>
        <v>#N/A</v>
      </c>
      <c r="K16" s="215"/>
      <c r="L16" s="216"/>
      <c r="M16" s="216"/>
      <c r="N16" s="217"/>
    </row>
    <row r="17" spans="2:14">
      <c r="C17" s="141"/>
    </row>
    <row r="18" spans="2:14" ht="15" thickBot="1">
      <c r="C18" s="142" t="s">
        <v>6</v>
      </c>
    </row>
    <row r="19" spans="2:14" ht="15" thickBot="1">
      <c r="B19" s="2">
        <v>7</v>
      </c>
      <c r="C19" s="140" t="s">
        <v>8</v>
      </c>
      <c r="D19" s="43">
        <v>2</v>
      </c>
      <c r="E19" s="42">
        <v>2</v>
      </c>
      <c r="F19" s="44">
        <v>-0.2</v>
      </c>
      <c r="G19" s="51" t="e">
        <f>D19-(($H$3-9)*F19)</f>
        <v>#VALUE!</v>
      </c>
      <c r="H19" s="186"/>
      <c r="I19" s="45" t="e">
        <f>G19+E19</f>
        <v>#VALUE!</v>
      </c>
      <c r="J19" s="46" t="e">
        <f>G19-E19</f>
        <v>#VALUE!</v>
      </c>
      <c r="K19" s="245"/>
      <c r="L19" s="246"/>
      <c r="M19" s="246"/>
      <c r="N19" s="247"/>
    </row>
    <row r="20" spans="2:14">
      <c r="C20" s="141"/>
    </row>
    <row r="21" spans="2:14" ht="15" thickBot="1">
      <c r="C21" s="142" t="s">
        <v>9</v>
      </c>
    </row>
    <row r="22" spans="2:14">
      <c r="B22" s="2">
        <v>8</v>
      </c>
      <c r="C22" s="137" t="s">
        <v>10</v>
      </c>
      <c r="D22" s="63">
        <v>1</v>
      </c>
      <c r="E22" s="62">
        <v>2.2999999999999998</v>
      </c>
      <c r="F22" s="36" t="s">
        <v>22</v>
      </c>
      <c r="G22" s="61">
        <v>1</v>
      </c>
      <c r="H22" s="64"/>
      <c r="I22" s="21">
        <f>G22+E22</f>
        <v>3.3</v>
      </c>
      <c r="J22" s="22">
        <f>G22-E22</f>
        <v>-1.2999999999999998</v>
      </c>
      <c r="K22" s="229"/>
      <c r="L22" s="230"/>
      <c r="M22" s="230"/>
      <c r="N22" s="231"/>
    </row>
    <row r="23" spans="2:14">
      <c r="B23" s="2">
        <v>9</v>
      </c>
      <c r="C23" s="138" t="s">
        <v>11</v>
      </c>
      <c r="D23" s="65">
        <v>22</v>
      </c>
      <c r="E23" s="11">
        <v>4</v>
      </c>
      <c r="F23" s="60" t="s">
        <v>22</v>
      </c>
      <c r="G23" s="8">
        <v>22</v>
      </c>
      <c r="H23" s="68"/>
      <c r="I23" s="8">
        <f>G23+E23</f>
        <v>26</v>
      </c>
      <c r="J23" s="74">
        <f>G23-E23</f>
        <v>18</v>
      </c>
      <c r="K23" s="212"/>
      <c r="L23" s="213"/>
      <c r="M23" s="213"/>
      <c r="N23" s="214"/>
    </row>
    <row r="24" spans="2:14" ht="15" thickBot="1">
      <c r="B24" s="2">
        <v>10</v>
      </c>
      <c r="C24" s="139" t="s">
        <v>12</v>
      </c>
      <c r="D24" s="66" t="s">
        <v>35</v>
      </c>
      <c r="E24" s="15">
        <v>3</v>
      </c>
      <c r="F24" s="37">
        <v>1</v>
      </c>
      <c r="G24" s="52" t="e">
        <f>H5+3</f>
        <v>#N/A</v>
      </c>
      <c r="H24" s="67"/>
      <c r="I24" s="53" t="e">
        <f>G24+E24</f>
        <v>#N/A</v>
      </c>
      <c r="J24" s="54" t="e">
        <f>G24-E24</f>
        <v>#N/A</v>
      </c>
      <c r="K24" s="215"/>
      <c r="L24" s="216"/>
      <c r="M24" s="216"/>
      <c r="N24" s="217"/>
    </row>
    <row r="25" spans="2:14">
      <c r="C25" s="141"/>
    </row>
    <row r="26" spans="2:14" ht="15" thickBot="1">
      <c r="C26" s="142" t="s">
        <v>13</v>
      </c>
    </row>
    <row r="27" spans="2:14" ht="15" thickBot="1">
      <c r="B27" s="2">
        <v>11</v>
      </c>
      <c r="C27" s="140" t="s">
        <v>14</v>
      </c>
      <c r="D27" s="20">
        <v>-2</v>
      </c>
      <c r="E27" s="69">
        <v>2</v>
      </c>
      <c r="F27" s="45">
        <v>-0.2</v>
      </c>
      <c r="G27" s="51" t="e">
        <f>D27-(($H$5-9)*F27)</f>
        <v>#N/A</v>
      </c>
      <c r="H27" s="202"/>
      <c r="I27" s="45" t="e">
        <f>G27+E27</f>
        <v>#N/A</v>
      </c>
      <c r="J27" s="70" t="e">
        <f>G27-E27</f>
        <v>#N/A</v>
      </c>
      <c r="K27" s="226"/>
      <c r="L27" s="227"/>
      <c r="M27" s="227"/>
      <c r="N27" s="228"/>
    </row>
    <row r="28" spans="2:14">
      <c r="C28" s="171"/>
      <c r="D28" s="167"/>
      <c r="E28" s="168"/>
      <c r="F28" s="169"/>
      <c r="G28" s="170"/>
      <c r="H28" s="72"/>
      <c r="I28" s="169"/>
      <c r="J28" s="169"/>
      <c r="K28" s="71"/>
      <c r="L28" s="71"/>
      <c r="M28" s="71"/>
      <c r="N28" s="71"/>
    </row>
    <row r="29" spans="2:14" ht="15" thickBot="1">
      <c r="C29" s="146"/>
      <c r="D29" s="59"/>
    </row>
    <row r="30" spans="2:14">
      <c r="B30" s="2">
        <v>12</v>
      </c>
      <c r="C30" s="150"/>
      <c r="D30" s="151"/>
      <c r="E30" s="152"/>
      <c r="F30" s="153"/>
      <c r="G30" s="153"/>
      <c r="H30" s="152"/>
      <c r="I30" s="153"/>
      <c r="J30" s="154"/>
      <c r="K30" s="229"/>
      <c r="L30" s="230"/>
      <c r="M30" s="230"/>
      <c r="N30" s="231"/>
    </row>
    <row r="31" spans="2:14">
      <c r="B31" s="2">
        <v>13</v>
      </c>
      <c r="C31" s="155"/>
      <c r="D31" s="156"/>
      <c r="E31" s="157"/>
      <c r="F31" s="157"/>
      <c r="G31" s="158"/>
      <c r="H31" s="184"/>
      <c r="I31" s="8">
        <f>G31+E31</f>
        <v>0</v>
      </c>
      <c r="J31" s="74">
        <f>G31-E31</f>
        <v>0</v>
      </c>
      <c r="K31" s="238"/>
      <c r="L31" s="239"/>
      <c r="M31" s="239"/>
      <c r="N31" s="240"/>
    </row>
    <row r="32" spans="2:14">
      <c r="B32" s="2">
        <v>14</v>
      </c>
      <c r="C32" s="155"/>
      <c r="D32" s="156"/>
      <c r="E32" s="159"/>
      <c r="F32" s="157"/>
      <c r="G32" s="158"/>
      <c r="H32" s="157"/>
      <c r="I32" s="158">
        <f>G32+E32</f>
        <v>0</v>
      </c>
      <c r="J32" s="160">
        <f>G32-E32</f>
        <v>0</v>
      </c>
      <c r="K32" s="241"/>
      <c r="L32" s="242"/>
      <c r="M32" s="242"/>
      <c r="N32" s="243"/>
    </row>
    <row r="33" spans="2:14">
      <c r="B33" s="2">
        <v>15</v>
      </c>
      <c r="C33" s="161"/>
      <c r="D33" s="162"/>
      <c r="E33" s="163"/>
      <c r="F33" s="164"/>
      <c r="G33" s="164"/>
      <c r="H33" s="185"/>
      <c r="I33" s="164">
        <f>G33+E33</f>
        <v>0</v>
      </c>
      <c r="J33" s="73">
        <f>G33-E33</f>
        <v>0</v>
      </c>
      <c r="K33" s="212"/>
      <c r="L33" s="213"/>
      <c r="M33" s="213"/>
      <c r="N33" s="214"/>
    </row>
    <row r="34" spans="2:14" ht="15" thickBot="1">
      <c r="B34" s="2">
        <v>16</v>
      </c>
      <c r="C34" s="165" t="s">
        <v>71</v>
      </c>
      <c r="D34" s="19">
        <v>90</v>
      </c>
      <c r="E34" s="12">
        <v>3</v>
      </c>
      <c r="F34" s="25" t="s">
        <v>22</v>
      </c>
      <c r="G34" s="9">
        <v>90</v>
      </c>
      <c r="H34" s="25"/>
      <c r="I34" s="9">
        <f>G34+E34</f>
        <v>93</v>
      </c>
      <c r="J34" s="166">
        <f>G34-E34</f>
        <v>87</v>
      </c>
      <c r="K34" s="215"/>
      <c r="L34" s="216"/>
      <c r="M34" s="216"/>
      <c r="N34" s="217"/>
    </row>
    <row r="35" spans="2:14" s="179" customFormat="1" ht="15" thickBot="1">
      <c r="B35" s="172"/>
      <c r="C35" s="171"/>
      <c r="D35" s="173"/>
      <c r="E35" s="174"/>
      <c r="F35" s="175"/>
      <c r="G35" s="176"/>
      <c r="H35" s="175"/>
      <c r="I35" s="176"/>
      <c r="J35" s="177"/>
      <c r="K35" s="180"/>
      <c r="L35" s="178"/>
      <c r="M35" s="180"/>
      <c r="N35" s="178"/>
    </row>
    <row r="36" spans="2:14" ht="15" thickBot="1">
      <c r="C36" s="1" t="s">
        <v>26</v>
      </c>
      <c r="J36" s="3"/>
      <c r="K36" s="181" t="s">
        <v>27</v>
      </c>
      <c r="L36" s="183" t="s">
        <v>28</v>
      </c>
      <c r="M36" s="182" t="s">
        <v>29</v>
      </c>
    </row>
    <row r="37" spans="2:14">
      <c r="C37" s="209"/>
      <c r="D37" s="209"/>
      <c r="E37" s="209"/>
      <c r="F37" s="209"/>
      <c r="G37" s="209"/>
      <c r="H37" s="209"/>
      <c r="J37" s="4">
        <v>1</v>
      </c>
      <c r="K37" s="203"/>
      <c r="L37" s="203"/>
      <c r="M37" s="204"/>
    </row>
    <row r="38" spans="2:14">
      <c r="C38" s="210"/>
      <c r="D38" s="210"/>
      <c r="E38" s="210"/>
      <c r="F38" s="210"/>
      <c r="G38" s="210"/>
      <c r="H38" s="210"/>
      <c r="J38" s="5">
        <v>2</v>
      </c>
      <c r="K38" s="187"/>
      <c r="L38" s="187"/>
      <c r="M38" s="188"/>
    </row>
    <row r="39" spans="2:14">
      <c r="C39" s="210"/>
      <c r="D39" s="210"/>
      <c r="E39" s="210"/>
      <c r="F39" s="210"/>
      <c r="G39" s="210"/>
      <c r="H39" s="210"/>
      <c r="J39" s="5">
        <v>3</v>
      </c>
      <c r="K39" s="187"/>
      <c r="L39" s="187"/>
      <c r="M39" s="188"/>
    </row>
    <row r="40" spans="2:14">
      <c r="C40" s="210"/>
      <c r="D40" s="210"/>
      <c r="E40" s="210"/>
      <c r="F40" s="210"/>
      <c r="G40" s="210"/>
      <c r="H40" s="210"/>
      <c r="J40" s="5">
        <v>4</v>
      </c>
      <c r="K40" s="187"/>
      <c r="L40" s="187"/>
      <c r="M40" s="188"/>
    </row>
    <row r="41" spans="2:14">
      <c r="C41" s="210"/>
      <c r="D41" s="210"/>
      <c r="E41" s="210"/>
      <c r="F41" s="210"/>
      <c r="G41" s="210"/>
      <c r="H41" s="210"/>
      <c r="J41" s="5">
        <v>5</v>
      </c>
      <c r="K41" s="187"/>
      <c r="L41" s="187"/>
      <c r="M41" s="188"/>
    </row>
    <row r="42" spans="2:14" ht="15" thickBot="1">
      <c r="C42" s="211"/>
      <c r="D42" s="211"/>
      <c r="E42" s="211"/>
      <c r="F42" s="211"/>
      <c r="G42" s="211"/>
      <c r="H42" s="211"/>
      <c r="J42" s="6">
        <v>6</v>
      </c>
      <c r="K42" s="205"/>
      <c r="L42" s="205"/>
      <c r="M42" s="206"/>
    </row>
  </sheetData>
  <mergeCells count="30">
    <mergeCell ref="D9:D10"/>
    <mergeCell ref="E9:E10"/>
    <mergeCell ref="K31:N31"/>
    <mergeCell ref="K32:N32"/>
    <mergeCell ref="C7:N7"/>
    <mergeCell ref="K15:N15"/>
    <mergeCell ref="K16:N16"/>
    <mergeCell ref="K19:N19"/>
    <mergeCell ref="K22:N22"/>
    <mergeCell ref="K23:N23"/>
    <mergeCell ref="K24:N24"/>
    <mergeCell ref="F9:F10"/>
    <mergeCell ref="G9:G10"/>
    <mergeCell ref="H9:H10"/>
    <mergeCell ref="C37:H42"/>
    <mergeCell ref="K33:N33"/>
    <mergeCell ref="K34:N34"/>
    <mergeCell ref="C2:E2"/>
    <mergeCell ref="C3:E3"/>
    <mergeCell ref="J2:K2"/>
    <mergeCell ref="J3:K3"/>
    <mergeCell ref="J4:K4"/>
    <mergeCell ref="K9:N10"/>
    <mergeCell ref="K27:N27"/>
    <mergeCell ref="K30:N30"/>
    <mergeCell ref="K11:N11"/>
    <mergeCell ref="K12:N12"/>
    <mergeCell ref="K13:N13"/>
    <mergeCell ref="K14:N14"/>
    <mergeCell ref="I9:J9"/>
  </mergeCells>
  <conditionalFormatting sqref="H11:H16">
    <cfRule type="cellIs" dxfId="17" priority="5" operator="greaterThan">
      <formula>I11</formula>
    </cfRule>
    <cfRule type="cellIs" dxfId="16" priority="6" operator="lessThan">
      <formula>J11</formula>
    </cfRule>
  </conditionalFormatting>
  <conditionalFormatting sqref="H19">
    <cfRule type="cellIs" dxfId="15" priority="3" operator="greaterThan">
      <formula>I19</formula>
    </cfRule>
    <cfRule type="cellIs" dxfId="14" priority="4" operator="lessThan">
      <formula>J19</formula>
    </cfRule>
  </conditionalFormatting>
  <conditionalFormatting sqref="H22:H24">
    <cfRule type="cellIs" dxfId="13" priority="1" operator="greaterThan">
      <formula>I22</formula>
    </cfRule>
    <cfRule type="cellIs" dxfId="12" priority="2" operator="lessThan">
      <formula>J22</formula>
    </cfRule>
  </conditionalFormatting>
  <dataValidations count="1">
    <dataValidation type="list" allowBlank="1" showInputMessage="1" showErrorMessage="1" sqref="H2">
      <formula1>"Hombre,Mujer"</formula1>
    </dataValidation>
  </dataValidations>
  <printOptions horizontalCentered="1"/>
  <pageMargins left="0.19685039370078741" right="0.19685039370078741" top="0.59055118110236227" bottom="0.39370078740157483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9"/>
  <sheetViews>
    <sheetView showGridLines="0" topLeftCell="A14" workbookViewId="0">
      <selection activeCell="K31" sqref="K25:N31"/>
    </sheetView>
  </sheetViews>
  <sheetFormatPr defaultColWidth="11.5546875" defaultRowHeight="14.4"/>
  <cols>
    <col min="1" max="1" width="2" customWidth="1"/>
    <col min="2" max="2" width="3" style="2" bestFit="1" customWidth="1"/>
    <col min="3" max="3" width="30.109375" bestFit="1" customWidth="1"/>
    <col min="4" max="4" width="15.33203125" style="78" bestFit="1" customWidth="1"/>
    <col min="5" max="5" width="10.109375" style="84" bestFit="1" customWidth="1"/>
    <col min="6" max="6" width="10" style="82" bestFit="1" customWidth="1"/>
    <col min="7" max="7" width="12.44140625" style="82" bestFit="1" customWidth="1"/>
    <col min="8" max="8" width="14.44140625" style="84" bestFit="1" customWidth="1"/>
    <col min="9" max="10" width="9" style="82" bestFit="1" customWidth="1"/>
    <col min="11" max="11" width="7.6640625" bestFit="1" customWidth="1"/>
    <col min="12" max="12" width="6.88671875" bestFit="1" customWidth="1"/>
    <col min="13" max="13" width="9.44140625" bestFit="1" customWidth="1"/>
    <col min="14" max="14" width="17" customWidth="1"/>
  </cols>
  <sheetData>
    <row r="2" spans="2:14">
      <c r="C2" s="208" t="s">
        <v>74</v>
      </c>
      <c r="D2" s="255"/>
      <c r="E2" s="255"/>
      <c r="G2" s="83" t="s">
        <v>30</v>
      </c>
      <c r="J2" s="219"/>
      <c r="K2" s="219"/>
      <c r="M2" s="58" t="s">
        <v>31</v>
      </c>
      <c r="N2" s="58">
        <v>16</v>
      </c>
    </row>
    <row r="3" spans="2:14">
      <c r="C3" s="208" t="s">
        <v>75</v>
      </c>
      <c r="D3" s="255"/>
      <c r="E3" s="255"/>
      <c r="G3" s="83" t="s">
        <v>0</v>
      </c>
      <c r="H3" s="147" t="s">
        <v>73</v>
      </c>
      <c r="J3" s="219"/>
      <c r="K3" s="219"/>
      <c r="M3" s="58" t="s">
        <v>32</v>
      </c>
      <c r="N3" s="58">
        <v>14</v>
      </c>
    </row>
    <row r="4" spans="2:14">
      <c r="G4" s="85" t="s">
        <v>33</v>
      </c>
      <c r="H4" s="86" t="e">
        <f>VLOOKUP(H2,M2:N3,2,0)</f>
        <v>#N/A</v>
      </c>
      <c r="J4" s="219" t="s">
        <v>24</v>
      </c>
      <c r="K4" s="219"/>
    </row>
    <row r="5" spans="2:14">
      <c r="G5" s="85" t="s">
        <v>34</v>
      </c>
      <c r="H5" s="86" t="e">
        <f>MIN(H3:H4)</f>
        <v>#N/A</v>
      </c>
    </row>
    <row r="7" spans="2:14" ht="25.8">
      <c r="C7" s="244" t="s">
        <v>36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2:14" ht="15" thickBot="1"/>
    <row r="9" spans="2:14" s="1" customFormat="1" ht="15" customHeight="1">
      <c r="B9" s="2"/>
      <c r="D9" s="259" t="s">
        <v>37</v>
      </c>
      <c r="E9" s="261" t="s">
        <v>38</v>
      </c>
      <c r="F9" s="261" t="s">
        <v>39</v>
      </c>
      <c r="G9" s="261" t="s">
        <v>40</v>
      </c>
      <c r="H9" s="261" t="s">
        <v>19</v>
      </c>
      <c r="I9" s="263" t="s">
        <v>20</v>
      </c>
      <c r="J9" s="264"/>
      <c r="K9" s="220" t="s">
        <v>23</v>
      </c>
      <c r="L9" s="221"/>
      <c r="M9" s="221"/>
      <c r="N9" s="222"/>
    </row>
    <row r="10" spans="2:14" s="1" customFormat="1" ht="15" thickBot="1">
      <c r="B10" s="2"/>
      <c r="C10" s="1" t="s">
        <v>41</v>
      </c>
      <c r="D10" s="260"/>
      <c r="E10" s="262"/>
      <c r="F10" s="262"/>
      <c r="G10" s="262"/>
      <c r="H10" s="262"/>
      <c r="I10" s="87" t="s">
        <v>21</v>
      </c>
      <c r="J10" s="88" t="s">
        <v>22</v>
      </c>
      <c r="K10" s="223"/>
      <c r="L10" s="224"/>
      <c r="M10" s="224"/>
      <c r="N10" s="225"/>
    </row>
    <row r="11" spans="2:14" ht="15" thickBot="1">
      <c r="B11" s="2">
        <v>1</v>
      </c>
      <c r="C11" s="137" t="s">
        <v>72</v>
      </c>
      <c r="D11" s="117">
        <v>0</v>
      </c>
      <c r="E11" s="93">
        <v>2</v>
      </c>
      <c r="F11" s="93">
        <v>0</v>
      </c>
      <c r="G11" s="118">
        <v>2</v>
      </c>
      <c r="H11" s="119"/>
      <c r="I11" s="111">
        <f>IF($H$2="Mujer",(F11+G11),(D11+E11))</f>
        <v>2</v>
      </c>
      <c r="J11" s="112">
        <f>IF($H$2="Mujer",(F11-G11),(D11-E11))</f>
        <v>-2</v>
      </c>
      <c r="K11" s="256"/>
      <c r="L11" s="257"/>
      <c r="M11" s="257"/>
      <c r="N11" s="258"/>
    </row>
    <row r="13" spans="2:14" ht="15" thickBot="1">
      <c r="C13" s="1" t="s">
        <v>42</v>
      </c>
    </row>
    <row r="14" spans="2:14">
      <c r="B14" s="2">
        <v>2</v>
      </c>
      <c r="C14" s="137" t="s">
        <v>43</v>
      </c>
      <c r="D14" s="97">
        <v>131.5</v>
      </c>
      <c r="E14" s="98">
        <v>1.5</v>
      </c>
      <c r="F14" s="98">
        <v>121.5</v>
      </c>
      <c r="G14" s="103">
        <v>1.5</v>
      </c>
      <c r="H14" s="113"/>
      <c r="I14" s="123">
        <f>IF($H$2="Mujer",(F14+G14),(D14+E14))</f>
        <v>133</v>
      </c>
      <c r="J14" s="124">
        <f>IF($H$2="Mujer",(F14-G14),(D14-E14))</f>
        <v>130</v>
      </c>
      <c r="K14" s="265"/>
      <c r="L14" s="266"/>
      <c r="M14" s="266"/>
      <c r="N14" s="267"/>
    </row>
    <row r="15" spans="2:14">
      <c r="B15" s="2">
        <v>3</v>
      </c>
      <c r="C15" s="138" t="s">
        <v>44</v>
      </c>
      <c r="D15" s="79">
        <v>100</v>
      </c>
      <c r="E15" s="100">
        <v>1.5</v>
      </c>
      <c r="F15" s="89">
        <v>94</v>
      </c>
      <c r="G15" s="101">
        <v>1.5</v>
      </c>
      <c r="H15" s="114"/>
      <c r="I15" s="125">
        <f>IF($H$2="Mujer",(F15+G15),(D15+E15))</f>
        <v>101.5</v>
      </c>
      <c r="J15" s="126">
        <f>IF($H$2="Mujer",(F15-G15),(D15-E15))</f>
        <v>98.5</v>
      </c>
      <c r="K15" s="268"/>
      <c r="L15" s="253"/>
      <c r="M15" s="253"/>
      <c r="N15" s="269"/>
    </row>
    <row r="16" spans="2:14">
      <c r="B16" s="2">
        <v>4</v>
      </c>
      <c r="C16" s="138" t="s">
        <v>45</v>
      </c>
      <c r="D16" s="189">
        <v>31.5</v>
      </c>
      <c r="E16" s="190">
        <v>1.5</v>
      </c>
      <c r="F16" s="190">
        <v>27.5</v>
      </c>
      <c r="G16" s="191">
        <v>1.5</v>
      </c>
      <c r="H16" s="192"/>
      <c r="I16" s="193">
        <f>IF($H$2="Mujer",(F16+G16),(D16+E16))</f>
        <v>33</v>
      </c>
      <c r="J16" s="194">
        <f>IF($H$2="Mujer",(F16-G16),(D16-E16))</f>
        <v>30</v>
      </c>
      <c r="K16" s="268"/>
      <c r="L16" s="253"/>
      <c r="M16" s="253"/>
      <c r="N16" s="269"/>
    </row>
    <row r="17" spans="2:14" ht="15" thickBot="1">
      <c r="B17" s="2">
        <v>5</v>
      </c>
      <c r="C17" s="139" t="s">
        <v>46</v>
      </c>
      <c r="D17" s="80">
        <v>72</v>
      </c>
      <c r="E17" s="91">
        <v>2</v>
      </c>
      <c r="F17" s="92">
        <v>67</v>
      </c>
      <c r="G17" s="104">
        <v>1</v>
      </c>
      <c r="H17" s="131"/>
      <c r="I17" s="115">
        <f>IF($H$2="Mujer",(F17+G17),(D17+E17))</f>
        <v>74</v>
      </c>
      <c r="J17" s="116">
        <f>IF($H$2="Mujer",(F17-G17),(D17-E17))</f>
        <v>70</v>
      </c>
      <c r="K17" s="270"/>
      <c r="L17" s="271"/>
      <c r="M17" s="271"/>
      <c r="N17" s="272"/>
    </row>
    <row r="18" spans="2:14">
      <c r="H18" s="132"/>
    </row>
    <row r="19" spans="2:14" ht="15" thickBot="1">
      <c r="C19" s="1" t="s">
        <v>47</v>
      </c>
      <c r="H19" s="132"/>
    </row>
    <row r="20" spans="2:14" ht="15" thickBot="1">
      <c r="B20" s="2">
        <v>11</v>
      </c>
      <c r="C20" s="140" t="s">
        <v>48</v>
      </c>
      <c r="D20" s="81">
        <v>0</v>
      </c>
      <c r="E20" s="93">
        <v>2</v>
      </c>
      <c r="F20" s="105">
        <v>-1.5</v>
      </c>
      <c r="G20" s="106">
        <v>2.5</v>
      </c>
      <c r="H20" s="133"/>
      <c r="I20" s="127">
        <f>IF($H$2="Mujer",(F20+G20),(D20+E20))</f>
        <v>2</v>
      </c>
      <c r="J20" s="128">
        <f>IF($H$2="Mujer",(F20-G20),(D20-E20))</f>
        <v>-2</v>
      </c>
      <c r="K20" s="226"/>
      <c r="L20" s="227"/>
      <c r="M20" s="227"/>
      <c r="N20" s="228"/>
    </row>
    <row r="21" spans="2:14">
      <c r="H21" s="132"/>
    </row>
    <row r="22" spans="2:14" ht="15" thickBot="1">
      <c r="C22" s="1" t="s">
        <v>49</v>
      </c>
      <c r="H22" s="132"/>
    </row>
    <row r="23" spans="2:14">
      <c r="B23" s="2">
        <v>12</v>
      </c>
      <c r="C23" s="137" t="s">
        <v>50</v>
      </c>
      <c r="D23" s="107">
        <v>4.5</v>
      </c>
      <c r="E23" s="98">
        <v>0.5</v>
      </c>
      <c r="F23" s="99">
        <v>4.5</v>
      </c>
      <c r="G23" s="99">
        <v>0.5</v>
      </c>
      <c r="H23" s="120"/>
      <c r="I23" s="123">
        <f>IF($H$2="Mujer",(F23+G23),(D23+E23))</f>
        <v>5</v>
      </c>
      <c r="J23" s="124">
        <f>IF($H$2="Mujer",(F23-G23),(D23-E23))</f>
        <v>4</v>
      </c>
      <c r="K23" s="274"/>
      <c r="L23" s="230"/>
      <c r="M23" s="230"/>
      <c r="N23" s="231"/>
    </row>
    <row r="24" spans="2:14">
      <c r="B24" s="2">
        <v>13</v>
      </c>
      <c r="C24" s="138" t="s">
        <v>51</v>
      </c>
      <c r="D24" s="102">
        <v>2.5</v>
      </c>
      <c r="E24" s="100">
        <v>0.5</v>
      </c>
      <c r="F24" s="101">
        <v>2.5</v>
      </c>
      <c r="G24" s="101">
        <v>0.5</v>
      </c>
      <c r="H24" s="121"/>
      <c r="I24" s="125">
        <f>IF($H$2="Mujer",(F24+G24),(D24+E24))</f>
        <v>3</v>
      </c>
      <c r="J24" s="126">
        <f>IF($H$2="Mujer",(F24-G24),(D24-E24))</f>
        <v>2</v>
      </c>
      <c r="K24" s="276"/>
      <c r="L24" s="213"/>
      <c r="M24" s="213"/>
      <c r="N24" s="214"/>
    </row>
    <row r="25" spans="2:14" ht="15" thickBot="1">
      <c r="B25" s="2">
        <v>14</v>
      </c>
      <c r="C25" s="139" t="s">
        <v>52</v>
      </c>
      <c r="D25" s="108">
        <v>2.5</v>
      </c>
      <c r="E25" s="109">
        <v>0.5</v>
      </c>
      <c r="F25" s="110">
        <v>2.5</v>
      </c>
      <c r="G25" s="110">
        <v>0.5</v>
      </c>
      <c r="H25" s="122"/>
      <c r="I25" s="129">
        <f>IF($H$2="Mujer",(F25+G25),(D25+E25))</f>
        <v>3</v>
      </c>
      <c r="J25" s="130">
        <f>IF($H$2="Mujer",(F25-G25),(D25-E25))</f>
        <v>2</v>
      </c>
      <c r="K25" s="275"/>
      <c r="L25" s="216"/>
      <c r="M25" s="216"/>
      <c r="N25" s="217"/>
    </row>
    <row r="26" spans="2:14">
      <c r="H26" s="132"/>
    </row>
    <row r="27" spans="2:14" ht="15" thickBot="1">
      <c r="C27" s="1" t="s">
        <v>53</v>
      </c>
      <c r="H27" s="132"/>
    </row>
    <row r="28" spans="2:14">
      <c r="B28" s="2">
        <v>15</v>
      </c>
      <c r="C28" s="137"/>
      <c r="D28" s="107"/>
      <c r="E28" s="98"/>
      <c r="F28" s="99"/>
      <c r="G28" s="99"/>
      <c r="H28" s="120"/>
      <c r="I28" s="123">
        <f>IF($H$2="Mujer",(F28+G28),(D28+E28))</f>
        <v>0</v>
      </c>
      <c r="J28" s="124">
        <f>IF($H$2="Mujer",(F28-G28),(D28-E28))</f>
        <v>0</v>
      </c>
      <c r="K28" s="274"/>
      <c r="L28" s="230"/>
      <c r="M28" s="230"/>
      <c r="N28" s="231"/>
    </row>
    <row r="29" spans="2:14" ht="15" thickBot="1">
      <c r="B29" s="2">
        <v>16</v>
      </c>
      <c r="C29" s="139"/>
      <c r="D29" s="108"/>
      <c r="E29" s="109"/>
      <c r="F29" s="110"/>
      <c r="G29" s="110"/>
      <c r="H29" s="122"/>
      <c r="I29" s="129">
        <f>IF($H$2="Mujer",(F29+G29),(D29+E29))</f>
        <v>0</v>
      </c>
      <c r="J29" s="130">
        <f>IF($H$2="Mujer",(F29-G29),(D29-E29))</f>
        <v>0</v>
      </c>
      <c r="K29" s="275"/>
      <c r="L29" s="216"/>
      <c r="M29" s="216"/>
      <c r="N29" s="217"/>
    </row>
    <row r="30" spans="2:14" ht="15" thickBot="1">
      <c r="J30" s="94"/>
      <c r="K30" s="273"/>
      <c r="L30" s="273"/>
      <c r="M30" s="273"/>
    </row>
    <row r="31" spans="2:14" ht="15" thickBot="1">
      <c r="B31" s="2">
        <v>17</v>
      </c>
      <c r="C31" s="195"/>
      <c r="D31" s="196"/>
      <c r="E31" s="26"/>
      <c r="F31" s="197"/>
      <c r="G31" s="198"/>
      <c r="H31" s="207"/>
      <c r="I31" s="199"/>
      <c r="J31" s="200"/>
      <c r="K31" s="256"/>
      <c r="L31" s="257"/>
      <c r="M31" s="257"/>
      <c r="N31" s="258"/>
    </row>
    <row r="32" spans="2:14">
      <c r="D32" s="149"/>
      <c r="J32" s="94"/>
      <c r="K32" s="148"/>
      <c r="L32" s="148"/>
      <c r="M32" s="148"/>
    </row>
    <row r="33" spans="3:13">
      <c r="C33" s="1"/>
      <c r="J33" s="95"/>
      <c r="K33" s="77"/>
      <c r="L33" s="77"/>
      <c r="M33" s="77"/>
    </row>
    <row r="34" spans="3:13">
      <c r="C34" s="252"/>
      <c r="D34" s="252"/>
      <c r="E34" s="252"/>
      <c r="F34" s="252"/>
      <c r="G34" s="252"/>
      <c r="H34" s="252"/>
      <c r="J34" s="96"/>
      <c r="K34" s="76"/>
      <c r="L34" s="76"/>
      <c r="M34" s="76"/>
    </row>
    <row r="35" spans="3:13">
      <c r="C35" s="253"/>
      <c r="D35" s="253"/>
      <c r="E35" s="253"/>
      <c r="F35" s="253"/>
      <c r="G35" s="253"/>
      <c r="H35" s="253"/>
      <c r="J35" s="96"/>
      <c r="K35" s="76"/>
      <c r="L35" s="76"/>
      <c r="M35" s="76"/>
    </row>
    <row r="36" spans="3:13">
      <c r="C36" s="253"/>
      <c r="D36" s="253"/>
      <c r="E36" s="253"/>
      <c r="F36" s="253"/>
      <c r="G36" s="253"/>
      <c r="H36" s="253"/>
      <c r="J36" s="96"/>
      <c r="K36" s="76"/>
      <c r="L36" s="76"/>
      <c r="M36" s="76"/>
    </row>
    <row r="37" spans="3:13">
      <c r="C37" s="253"/>
      <c r="D37" s="253"/>
      <c r="E37" s="253"/>
      <c r="F37" s="253"/>
      <c r="G37" s="253"/>
      <c r="H37" s="253"/>
      <c r="J37" s="96"/>
      <c r="K37" s="76"/>
      <c r="L37" s="76"/>
      <c r="M37" s="76"/>
    </row>
    <row r="38" spans="3:13">
      <c r="C38" s="253"/>
      <c r="D38" s="253"/>
      <c r="E38" s="253"/>
      <c r="F38" s="253"/>
      <c r="G38" s="253"/>
      <c r="H38" s="253"/>
      <c r="J38" s="96"/>
      <c r="K38" s="76"/>
      <c r="L38" s="76"/>
      <c r="M38" s="76"/>
    </row>
    <row r="39" spans="3:13">
      <c r="C39" s="254"/>
      <c r="D39" s="254"/>
      <c r="E39" s="254"/>
      <c r="F39" s="254"/>
      <c r="G39" s="254"/>
      <c r="H39" s="254"/>
      <c r="J39" s="96"/>
      <c r="K39" s="76"/>
      <c r="L39" s="76"/>
      <c r="M39" s="76"/>
    </row>
  </sheetData>
  <mergeCells count="24">
    <mergeCell ref="K14:N17"/>
    <mergeCell ref="K30:M30"/>
    <mergeCell ref="K20:N20"/>
    <mergeCell ref="K28:N28"/>
    <mergeCell ref="K29:N29"/>
    <mergeCell ref="K23:N23"/>
    <mergeCell ref="K24:N24"/>
    <mergeCell ref="K25:N25"/>
    <mergeCell ref="C34:H39"/>
    <mergeCell ref="C7:N7"/>
    <mergeCell ref="D2:E2"/>
    <mergeCell ref="J2:K2"/>
    <mergeCell ref="D3:E3"/>
    <mergeCell ref="J3:K3"/>
    <mergeCell ref="J4:K4"/>
    <mergeCell ref="K9:N10"/>
    <mergeCell ref="K11:N11"/>
    <mergeCell ref="D9:D10"/>
    <mergeCell ref="E9:E10"/>
    <mergeCell ref="F9:F10"/>
    <mergeCell ref="G9:G10"/>
    <mergeCell ref="H9:H10"/>
    <mergeCell ref="I9:J9"/>
    <mergeCell ref="K31:N31"/>
  </mergeCells>
  <conditionalFormatting sqref="H11">
    <cfRule type="cellIs" dxfId="11" priority="7" operator="greaterThan">
      <formula>I11</formula>
    </cfRule>
    <cfRule type="cellIs" dxfId="10" priority="8" operator="lessThan">
      <formula>J11</formula>
    </cfRule>
  </conditionalFormatting>
  <conditionalFormatting sqref="H14">
    <cfRule type="cellIs" dxfId="9" priority="5" operator="greaterThan">
      <formula>I14</formula>
    </cfRule>
    <cfRule type="cellIs" dxfId="8" priority="6" operator="lessThan">
      <formula>J14</formula>
    </cfRule>
  </conditionalFormatting>
  <conditionalFormatting sqref="H15:H29">
    <cfRule type="cellIs" dxfId="7" priority="3" operator="greaterThan">
      <formula>I15</formula>
    </cfRule>
    <cfRule type="cellIs" dxfId="6" priority="4" operator="lessThan">
      <formula>J15</formula>
    </cfRule>
  </conditionalFormatting>
  <conditionalFormatting sqref="H31">
    <cfRule type="cellIs" dxfId="5" priority="1" operator="greaterThan">
      <formula>I31</formula>
    </cfRule>
    <cfRule type="cellIs" dxfId="4" priority="2" operator="lessThan">
      <formula>J31</formula>
    </cfRule>
  </conditionalFormatting>
  <dataValidations count="1">
    <dataValidation type="list" allowBlank="1" showInputMessage="1" showErrorMessage="1" sqref="H2">
      <formula1>"Hombre,Mujer"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6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3"/>
  <sheetViews>
    <sheetView showGridLines="0" workbookViewId="0">
      <selection activeCell="C7" sqref="C7:N7"/>
    </sheetView>
  </sheetViews>
  <sheetFormatPr defaultColWidth="11.5546875" defaultRowHeight="14.4"/>
  <cols>
    <col min="1" max="1" width="2" customWidth="1"/>
    <col min="2" max="2" width="3" style="2" bestFit="1" customWidth="1"/>
    <col min="3" max="3" width="30.109375" bestFit="1" customWidth="1"/>
    <col min="4" max="4" width="15.33203125" style="78" bestFit="1" customWidth="1"/>
    <col min="5" max="5" width="10.109375" style="84" bestFit="1" customWidth="1"/>
    <col min="6" max="6" width="10" style="82" hidden="1" customWidth="1"/>
    <col min="7" max="7" width="12.44140625" style="82" hidden="1" customWidth="1"/>
    <col min="8" max="8" width="14.44140625" style="84" bestFit="1" customWidth="1"/>
    <col min="9" max="10" width="6.44140625" style="82" bestFit="1" customWidth="1"/>
    <col min="11" max="11" width="7.6640625" bestFit="1" customWidth="1"/>
    <col min="12" max="12" width="6.88671875" bestFit="1" customWidth="1"/>
    <col min="13" max="13" width="9.44140625" bestFit="1" customWidth="1"/>
    <col min="14" max="14" width="24.109375" customWidth="1"/>
  </cols>
  <sheetData>
    <row r="2" spans="2:14">
      <c r="C2" s="208" t="s">
        <v>74</v>
      </c>
      <c r="D2" s="255"/>
      <c r="E2" s="255"/>
      <c r="G2" s="83" t="s">
        <v>30</v>
      </c>
      <c r="H2" s="86" t="s">
        <v>31</v>
      </c>
      <c r="J2" s="219"/>
      <c r="K2" s="219"/>
      <c r="M2" s="58" t="s">
        <v>31</v>
      </c>
      <c r="N2" s="58">
        <v>16</v>
      </c>
    </row>
    <row r="3" spans="2:14">
      <c r="C3" s="208" t="s">
        <v>75</v>
      </c>
      <c r="D3" s="255"/>
      <c r="E3" s="255"/>
      <c r="G3" s="83" t="s">
        <v>0</v>
      </c>
      <c r="H3" s="147" t="s">
        <v>73</v>
      </c>
      <c r="J3" s="219"/>
      <c r="K3" s="219"/>
      <c r="M3" s="58" t="s">
        <v>32</v>
      </c>
      <c r="N3" s="58">
        <v>14</v>
      </c>
    </row>
    <row r="4" spans="2:14">
      <c r="G4" s="85" t="s">
        <v>33</v>
      </c>
      <c r="H4" s="86">
        <f>VLOOKUP(H2,M2:N3,2,0)</f>
        <v>16</v>
      </c>
      <c r="J4" s="219" t="s">
        <v>24</v>
      </c>
      <c r="K4" s="219"/>
    </row>
    <row r="5" spans="2:14">
      <c r="G5" s="85" t="s">
        <v>34</v>
      </c>
      <c r="H5" s="86">
        <f>MIN(H3:H4)</f>
        <v>16</v>
      </c>
    </row>
    <row r="7" spans="2:14" ht="25.8">
      <c r="C7" s="244" t="s">
        <v>54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2:14" ht="15" thickBot="1"/>
    <row r="9" spans="2:14" s="1" customFormat="1" ht="15" customHeight="1">
      <c r="B9" s="2"/>
      <c r="D9" s="259" t="s">
        <v>37</v>
      </c>
      <c r="E9" s="261" t="s">
        <v>38</v>
      </c>
      <c r="F9" s="261" t="s">
        <v>39</v>
      </c>
      <c r="G9" s="261" t="s">
        <v>40</v>
      </c>
      <c r="H9" s="261" t="s">
        <v>19</v>
      </c>
      <c r="I9" s="263" t="s">
        <v>20</v>
      </c>
      <c r="J9" s="264"/>
      <c r="K9" s="220" t="s">
        <v>23</v>
      </c>
      <c r="L9" s="221"/>
      <c r="M9" s="221"/>
      <c r="N9" s="222"/>
    </row>
    <row r="10" spans="2:14" s="1" customFormat="1" ht="15" thickBot="1">
      <c r="B10" s="2"/>
      <c r="C10" s="1" t="s">
        <v>41</v>
      </c>
      <c r="D10" s="277"/>
      <c r="E10" s="278"/>
      <c r="F10" s="278"/>
      <c r="G10" s="278"/>
      <c r="H10" s="278"/>
      <c r="I10" s="87" t="s">
        <v>21</v>
      </c>
      <c r="J10" s="88" t="s">
        <v>22</v>
      </c>
      <c r="K10" s="279"/>
      <c r="L10" s="280"/>
      <c r="M10" s="280"/>
      <c r="N10" s="281"/>
    </row>
    <row r="11" spans="2:14">
      <c r="B11" s="2">
        <v>1</v>
      </c>
      <c r="C11" s="143" t="s">
        <v>55</v>
      </c>
      <c r="D11" s="23">
        <v>82</v>
      </c>
      <c r="E11" s="23">
        <v>2</v>
      </c>
      <c r="F11" s="23">
        <v>0</v>
      </c>
      <c r="G11" s="134">
        <v>2</v>
      </c>
      <c r="H11" s="23"/>
      <c r="I11" s="23">
        <f t="shared" ref="I11:I17" si="0">IF($H$2="Mujer",(F11+G11),(D11+E11))</f>
        <v>84</v>
      </c>
      <c r="J11" s="23">
        <f t="shared" ref="J11:J17" si="1">IF($H$2="Mujer",(F11-G11),(D11-E11))</f>
        <v>80</v>
      </c>
      <c r="K11" s="230"/>
      <c r="L11" s="230"/>
      <c r="M11" s="230"/>
      <c r="N11" s="231"/>
    </row>
    <row r="12" spans="2:14">
      <c r="B12" s="2">
        <v>2</v>
      </c>
      <c r="C12" s="144" t="s">
        <v>56</v>
      </c>
      <c r="D12" s="68">
        <v>80</v>
      </c>
      <c r="E12" s="24">
        <v>2</v>
      </c>
      <c r="F12" s="24">
        <v>121.5</v>
      </c>
      <c r="G12" s="135">
        <v>1.5</v>
      </c>
      <c r="H12" s="68"/>
      <c r="I12" s="24">
        <f t="shared" si="0"/>
        <v>82</v>
      </c>
      <c r="J12" s="24">
        <f t="shared" si="1"/>
        <v>78</v>
      </c>
      <c r="K12" s="282"/>
      <c r="L12" s="282"/>
      <c r="M12" s="282"/>
      <c r="N12" s="283"/>
    </row>
    <row r="13" spans="2:14">
      <c r="B13" s="2">
        <v>3</v>
      </c>
      <c r="C13" s="144" t="s">
        <v>57</v>
      </c>
      <c r="D13" s="68">
        <v>2</v>
      </c>
      <c r="E13" s="24">
        <v>1</v>
      </c>
      <c r="F13" s="24">
        <v>94</v>
      </c>
      <c r="G13" s="24">
        <v>1.5</v>
      </c>
      <c r="H13" s="68"/>
      <c r="I13" s="24">
        <f t="shared" si="0"/>
        <v>3</v>
      </c>
      <c r="J13" s="24">
        <f t="shared" si="1"/>
        <v>1</v>
      </c>
      <c r="K13" s="213"/>
      <c r="L13" s="213"/>
      <c r="M13" s="213"/>
      <c r="N13" s="214"/>
    </row>
    <row r="14" spans="2:14">
      <c r="B14" s="2">
        <v>4</v>
      </c>
      <c r="C14" s="144" t="s">
        <v>66</v>
      </c>
      <c r="D14" s="24">
        <v>76</v>
      </c>
      <c r="E14" s="24">
        <v>2</v>
      </c>
      <c r="F14" s="24">
        <v>27.5</v>
      </c>
      <c r="G14" s="24">
        <v>1.5</v>
      </c>
      <c r="H14" s="68"/>
      <c r="I14" s="24">
        <f t="shared" si="0"/>
        <v>78</v>
      </c>
      <c r="J14" s="24">
        <f t="shared" si="1"/>
        <v>74</v>
      </c>
      <c r="K14" s="213"/>
      <c r="L14" s="213"/>
      <c r="M14" s="213"/>
      <c r="N14" s="214"/>
    </row>
    <row r="15" spans="2:14">
      <c r="B15" s="2">
        <v>5</v>
      </c>
      <c r="C15" s="144" t="s">
        <v>58</v>
      </c>
      <c r="D15" s="90">
        <v>51</v>
      </c>
      <c r="E15" s="89">
        <v>2</v>
      </c>
      <c r="F15" s="89">
        <v>67</v>
      </c>
      <c r="G15" s="136">
        <v>1</v>
      </c>
      <c r="H15" s="90"/>
      <c r="I15" s="89">
        <f t="shared" si="0"/>
        <v>53</v>
      </c>
      <c r="J15" s="89">
        <f t="shared" si="1"/>
        <v>49</v>
      </c>
      <c r="K15" s="213"/>
      <c r="L15" s="213"/>
      <c r="M15" s="213"/>
      <c r="N15" s="214"/>
    </row>
    <row r="16" spans="2:14">
      <c r="B16" s="2">
        <v>6</v>
      </c>
      <c r="C16" s="144" t="s">
        <v>59</v>
      </c>
      <c r="D16" s="90">
        <v>22</v>
      </c>
      <c r="E16" s="89">
        <v>2</v>
      </c>
      <c r="F16" s="89">
        <v>-1.5</v>
      </c>
      <c r="G16" s="136">
        <v>2.5</v>
      </c>
      <c r="H16" s="89"/>
      <c r="I16" s="89">
        <f t="shared" si="0"/>
        <v>24</v>
      </c>
      <c r="J16" s="89">
        <f t="shared" si="1"/>
        <v>20</v>
      </c>
      <c r="K16" s="213"/>
      <c r="L16" s="213"/>
      <c r="M16" s="213"/>
      <c r="N16" s="214"/>
    </row>
    <row r="17" spans="2:14">
      <c r="B17" s="2">
        <v>7</v>
      </c>
      <c r="C17" s="144" t="s">
        <v>67</v>
      </c>
      <c r="D17" s="24">
        <v>32</v>
      </c>
      <c r="E17" s="24">
        <v>2</v>
      </c>
      <c r="F17" s="24">
        <v>4.5</v>
      </c>
      <c r="G17" s="24">
        <v>0.5</v>
      </c>
      <c r="H17" s="24"/>
      <c r="I17" s="24">
        <f t="shared" si="0"/>
        <v>34</v>
      </c>
      <c r="J17" s="24">
        <f t="shared" si="1"/>
        <v>30</v>
      </c>
      <c r="K17" s="213"/>
      <c r="L17" s="213"/>
      <c r="M17" s="213"/>
      <c r="N17" s="214"/>
    </row>
    <row r="18" spans="2:14">
      <c r="B18" s="2">
        <v>8</v>
      </c>
      <c r="C18" s="144" t="s">
        <v>60</v>
      </c>
      <c r="D18" s="24">
        <v>14</v>
      </c>
      <c r="E18" s="24">
        <v>2</v>
      </c>
      <c r="F18" s="24"/>
      <c r="G18" s="24"/>
      <c r="H18" s="24"/>
      <c r="I18" s="24">
        <f t="shared" ref="I18:I20" si="2">IF($H$2="Mujer",(F18+G18),(D18+E18))</f>
        <v>16</v>
      </c>
      <c r="J18" s="24">
        <f t="shared" ref="J18:J20" si="3">IF($H$2="Mujer",(F18-G18),(D18-E18))</f>
        <v>12</v>
      </c>
      <c r="K18" s="284"/>
      <c r="L18" s="285"/>
      <c r="M18" s="285"/>
      <c r="N18" s="286"/>
    </row>
    <row r="19" spans="2:14">
      <c r="B19" s="2">
        <v>9</v>
      </c>
      <c r="C19" s="144" t="s">
        <v>61</v>
      </c>
      <c r="D19" s="24">
        <v>66</v>
      </c>
      <c r="E19" s="24">
        <v>2</v>
      </c>
      <c r="F19" s="24"/>
      <c r="G19" s="24"/>
      <c r="H19" s="24"/>
      <c r="I19" s="24">
        <f t="shared" si="2"/>
        <v>68</v>
      </c>
      <c r="J19" s="24">
        <f t="shared" si="3"/>
        <v>64</v>
      </c>
      <c r="K19" s="284"/>
      <c r="L19" s="285"/>
      <c r="M19" s="285"/>
      <c r="N19" s="286"/>
    </row>
    <row r="20" spans="2:14">
      <c r="B20" s="2">
        <v>10</v>
      </c>
      <c r="C20" s="144" t="s">
        <v>70</v>
      </c>
      <c r="D20" s="24">
        <v>22</v>
      </c>
      <c r="E20" s="24">
        <v>2</v>
      </c>
      <c r="F20" s="24"/>
      <c r="G20" s="24"/>
      <c r="H20" s="24"/>
      <c r="I20" s="24">
        <f t="shared" si="2"/>
        <v>24</v>
      </c>
      <c r="J20" s="24">
        <f t="shared" si="3"/>
        <v>20</v>
      </c>
      <c r="K20" s="284"/>
      <c r="L20" s="285"/>
      <c r="M20" s="285"/>
      <c r="N20" s="286"/>
    </row>
    <row r="21" spans="2:14">
      <c r="B21" s="2">
        <v>11</v>
      </c>
      <c r="C21" s="144" t="s">
        <v>62</v>
      </c>
      <c r="D21" s="89">
        <v>4</v>
      </c>
      <c r="E21" s="89">
        <v>1</v>
      </c>
      <c r="F21" s="89">
        <v>2.5</v>
      </c>
      <c r="G21" s="89">
        <v>0.5</v>
      </c>
      <c r="H21" s="89"/>
      <c r="I21" s="89">
        <f>IF($H$2="Mujer",(F21+G21),(D21+E21))</f>
        <v>5</v>
      </c>
      <c r="J21" s="89">
        <f>IF($H$2="Mujer",(F21-G21),(D21-E21))</f>
        <v>3</v>
      </c>
      <c r="K21" s="284"/>
      <c r="L21" s="285"/>
      <c r="M21" s="285"/>
      <c r="N21" s="286"/>
    </row>
    <row r="22" spans="2:14">
      <c r="B22" s="2">
        <v>12</v>
      </c>
      <c r="C22" s="144" t="s">
        <v>68</v>
      </c>
      <c r="D22" s="89">
        <v>4</v>
      </c>
      <c r="E22" s="89">
        <v>1</v>
      </c>
      <c r="F22" s="89">
        <v>2.5</v>
      </c>
      <c r="G22" s="89">
        <v>0.5</v>
      </c>
      <c r="H22" s="89"/>
      <c r="I22" s="89">
        <f>IF($H$2="Mujer",(F22+G22),(D22+E22))</f>
        <v>5</v>
      </c>
      <c r="J22" s="89">
        <f>IF($H$2="Mujer",(F22-G22),(D22-E22))</f>
        <v>3</v>
      </c>
      <c r="K22" s="284"/>
      <c r="L22" s="285"/>
      <c r="M22" s="285"/>
      <c r="N22" s="286"/>
    </row>
    <row r="23" spans="2:14">
      <c r="B23" s="2">
        <v>13</v>
      </c>
      <c r="C23" s="144" t="s">
        <v>69</v>
      </c>
      <c r="D23" s="24">
        <v>25</v>
      </c>
      <c r="E23" s="24">
        <v>2</v>
      </c>
      <c r="F23" s="24"/>
      <c r="G23" s="24"/>
      <c r="H23" s="24"/>
      <c r="I23" s="24">
        <f t="shared" ref="I23" si="4">IF($H$2="Mujer",(F23+G23),(D23+E23))</f>
        <v>27</v>
      </c>
      <c r="J23" s="24">
        <f t="shared" ref="J23" si="5">IF($H$2="Mujer",(F23-G23),(D23-E23))</f>
        <v>23</v>
      </c>
      <c r="K23" s="284"/>
      <c r="L23" s="285"/>
      <c r="M23" s="285"/>
      <c r="N23" s="286"/>
    </row>
    <row r="24" spans="2:14">
      <c r="B24" s="2">
        <v>14</v>
      </c>
      <c r="C24" s="144" t="s">
        <v>63</v>
      </c>
      <c r="D24" s="24">
        <v>135</v>
      </c>
      <c r="E24" s="24">
        <v>4</v>
      </c>
      <c r="F24" s="24">
        <v>17.399999999999999</v>
      </c>
      <c r="G24" s="24">
        <v>3.4</v>
      </c>
      <c r="H24" s="24"/>
      <c r="I24" s="24">
        <f>IF($H$2="Mujer",(F24+G24),(D24+E24))</f>
        <v>139</v>
      </c>
      <c r="J24" s="24">
        <f>IF($H$2="Mujer",(F24-G24),(D24-E24))</f>
        <v>131</v>
      </c>
      <c r="K24" s="284"/>
      <c r="L24" s="285"/>
      <c r="M24" s="285"/>
      <c r="N24" s="286"/>
    </row>
    <row r="25" spans="2:14" ht="15" thickBot="1">
      <c r="B25" s="2">
        <v>15</v>
      </c>
      <c r="C25" s="145" t="s">
        <v>64</v>
      </c>
      <c r="D25" s="91">
        <v>0</v>
      </c>
      <c r="E25" s="91">
        <v>1</v>
      </c>
      <c r="F25" s="91">
        <v>11.3</v>
      </c>
      <c r="G25" s="91">
        <v>3.3</v>
      </c>
      <c r="H25" s="91"/>
      <c r="I25" s="91">
        <f>IF($H$2="Mujer",(F25+G25),(D25+E25))</f>
        <v>1</v>
      </c>
      <c r="J25" s="91">
        <f>IF($H$2="Mujer",(F25-G25),(D25-E25))</f>
        <v>-1</v>
      </c>
      <c r="K25" s="287"/>
      <c r="L25" s="288"/>
      <c r="M25" s="288"/>
      <c r="N25" s="289"/>
    </row>
    <row r="26" spans="2:14">
      <c r="J26" s="94"/>
      <c r="K26" s="273"/>
      <c r="L26" s="273"/>
      <c r="M26" s="273"/>
    </row>
    <row r="27" spans="2:14">
      <c r="C27" s="1" t="s">
        <v>26</v>
      </c>
      <c r="J27" s="95"/>
      <c r="K27" s="77"/>
      <c r="L27" s="77"/>
      <c r="M27" s="77"/>
    </row>
    <row r="28" spans="2:14">
      <c r="C28" s="252"/>
      <c r="D28" s="252"/>
      <c r="E28" s="252"/>
      <c r="F28" s="252"/>
      <c r="G28" s="252"/>
      <c r="H28" s="252"/>
      <c r="J28" s="96"/>
      <c r="K28" s="76"/>
      <c r="L28" s="76"/>
      <c r="M28" s="76"/>
    </row>
    <row r="29" spans="2:14">
      <c r="C29" s="253"/>
      <c r="D29" s="253"/>
      <c r="E29" s="253"/>
      <c r="F29" s="253"/>
      <c r="G29" s="253"/>
      <c r="H29" s="253"/>
      <c r="J29" s="96"/>
      <c r="K29" s="76"/>
      <c r="L29" s="76"/>
      <c r="M29" s="76"/>
    </row>
    <row r="30" spans="2:14">
      <c r="C30" s="253"/>
      <c r="D30" s="253"/>
      <c r="E30" s="253"/>
      <c r="F30" s="253"/>
      <c r="G30" s="253"/>
      <c r="H30" s="253"/>
      <c r="J30" s="96"/>
      <c r="K30" s="76"/>
      <c r="L30" s="76"/>
      <c r="M30" s="76"/>
    </row>
    <row r="31" spans="2:14">
      <c r="C31" s="253"/>
      <c r="D31" s="253"/>
      <c r="E31" s="253"/>
      <c r="F31" s="253"/>
      <c r="G31" s="253"/>
      <c r="H31" s="253"/>
      <c r="J31" s="96"/>
      <c r="K31" s="76"/>
      <c r="L31" s="76"/>
      <c r="M31" s="76"/>
    </row>
    <row r="32" spans="2:14">
      <c r="C32" s="253"/>
      <c r="D32" s="253"/>
      <c r="E32" s="253"/>
      <c r="F32" s="253"/>
      <c r="G32" s="253"/>
      <c r="H32" s="253"/>
      <c r="J32" s="96"/>
      <c r="K32" s="76"/>
      <c r="L32" s="76"/>
      <c r="M32" s="76"/>
    </row>
    <row r="33" spans="3:13">
      <c r="C33" s="254"/>
      <c r="D33" s="254"/>
      <c r="E33" s="254"/>
      <c r="F33" s="254"/>
      <c r="G33" s="254"/>
      <c r="H33" s="254"/>
      <c r="J33" s="96"/>
      <c r="K33" s="76"/>
      <c r="L33" s="76"/>
      <c r="M33" s="76"/>
    </row>
  </sheetData>
  <mergeCells count="30">
    <mergeCell ref="K21:N21"/>
    <mergeCell ref="K22:N22"/>
    <mergeCell ref="K24:N24"/>
    <mergeCell ref="K26:M26"/>
    <mergeCell ref="K18:N18"/>
    <mergeCell ref="K19:N19"/>
    <mergeCell ref="K20:N20"/>
    <mergeCell ref="K23:N23"/>
    <mergeCell ref="K25:N25"/>
    <mergeCell ref="K12:N12"/>
    <mergeCell ref="K13:N13"/>
    <mergeCell ref="K14:N14"/>
    <mergeCell ref="K16:N16"/>
    <mergeCell ref="K17:N17"/>
    <mergeCell ref="C28:H33"/>
    <mergeCell ref="C7:N7"/>
    <mergeCell ref="D2:E2"/>
    <mergeCell ref="J2:K2"/>
    <mergeCell ref="D3:E3"/>
    <mergeCell ref="J3:K3"/>
    <mergeCell ref="J4:K4"/>
    <mergeCell ref="K15:N15"/>
    <mergeCell ref="D9:D10"/>
    <mergeCell ref="E9:E10"/>
    <mergeCell ref="F9:F10"/>
    <mergeCell ref="G9:G10"/>
    <mergeCell ref="H9:H10"/>
    <mergeCell ref="I9:J9"/>
    <mergeCell ref="K9:N10"/>
    <mergeCell ref="K11:N11"/>
  </mergeCells>
  <conditionalFormatting sqref="H11 H13:H25">
    <cfRule type="cellIs" dxfId="3" priority="5" operator="greaterThan">
      <formula>I11</formula>
    </cfRule>
    <cfRule type="cellIs" dxfId="2" priority="6" operator="lessThan">
      <formula>J11</formula>
    </cfRule>
  </conditionalFormatting>
  <conditionalFormatting sqref="H12">
    <cfRule type="cellIs" dxfId="1" priority="3" operator="greaterThan">
      <formula>I12</formula>
    </cfRule>
    <cfRule type="cellIs" dxfId="0" priority="4" operator="lessThan">
      <formula>J12</formula>
    </cfRule>
  </conditionalFormatting>
  <dataValidations count="1">
    <dataValidation type="list" allowBlank="1" showInputMessage="1" showErrorMessage="1" sqref="H2">
      <formula1>"Hombre,Mujer"</formula1>
    </dataValidation>
  </dataValidations>
  <printOptions horizontalCentered="1"/>
  <pageMargins left="0.19685039370078741" right="0.19685039370078741" top="0.59055118110236227" bottom="0.3937007874015748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Ricketts</vt:lpstr>
      <vt:lpstr>McNamara</vt:lpstr>
      <vt:lpstr>Steiner</vt:lpstr>
      <vt:lpstr>McNamara!Print_Area</vt:lpstr>
      <vt:lpstr>Ricketts!Print_Area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JSebastian</dc:creator>
  <cp:lastModifiedBy>Pilar</cp:lastModifiedBy>
  <cp:lastPrinted>2011-01-09T23:55:58Z</cp:lastPrinted>
  <dcterms:created xsi:type="dcterms:W3CDTF">2010-11-21T10:58:22Z</dcterms:created>
  <dcterms:modified xsi:type="dcterms:W3CDTF">2011-05-26T22:50:23Z</dcterms:modified>
</cp:coreProperties>
</file>